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5-02執\協議\財-予算書-協10.22\siryoh\singi\"/>
    </mc:Choice>
  </mc:AlternateContent>
  <bookViews>
    <workbookView xWindow="3000" yWindow="-60" windowWidth="11400" windowHeight="11250" activeTab="1"/>
  </bookViews>
  <sheets>
    <sheet name="正味財産予算書 (様式) " sheetId="84" r:id="rId1"/>
    <sheet name="正味財産予算書内訳表 (様式)" sheetId="81" r:id="rId2"/>
    <sheet name="Sheet1" sheetId="85" r:id="rId3"/>
  </sheets>
  <definedNames>
    <definedName name="_xlnm.Print_Area" localSheetId="0">'正味財産予算書 (様式) '!$A$1:$K$174</definedName>
    <definedName name="_xlnm.Print_Area" localSheetId="1">'正味財産予算書内訳表 (様式)'!$A$1:$AE$156</definedName>
    <definedName name="_xlnm.Print_Titles" localSheetId="0">'正味財産予算書 (様式) '!$4:$4</definedName>
    <definedName name="_xlnm.Print_Titles" localSheetId="1">'正味財産予算書内訳表 (様式)'!$1:$6</definedName>
  </definedNames>
  <calcPr calcId="152511"/>
</workbook>
</file>

<file path=xl/calcChain.xml><?xml version="1.0" encoding="utf-8"?>
<calcChain xmlns="http://schemas.openxmlformats.org/spreadsheetml/2006/main">
  <c r="V153" i="81" l="1"/>
  <c r="V155" i="81" s="1"/>
  <c r="V139" i="81"/>
  <c r="V141" i="81" s="1"/>
  <c r="V136" i="81"/>
  <c r="V142" i="81" s="1"/>
  <c r="V134" i="81"/>
  <c r="V130" i="81"/>
  <c r="V120" i="81"/>
  <c r="V112" i="81"/>
  <c r="V111" i="81"/>
  <c r="V97" i="81"/>
  <c r="V75" i="81"/>
  <c r="V53" i="81"/>
  <c r="V52" i="81"/>
  <c r="V123" i="81" s="1"/>
  <c r="V45" i="81"/>
  <c r="V42" i="81"/>
  <c r="V40" i="81"/>
  <c r="V32" i="81"/>
  <c r="V23" i="81"/>
  <c r="V20" i="81"/>
  <c r="V12" i="81"/>
  <c r="V10" i="81"/>
  <c r="V50" i="81" s="1"/>
  <c r="V127" i="81" s="1"/>
  <c r="V143" i="81" s="1"/>
  <c r="V145" i="81" s="1"/>
  <c r="V156" i="81" s="1"/>
  <c r="P53" i="81" l="1"/>
  <c r="H66" i="81" l="1"/>
  <c r="H74" i="81"/>
  <c r="B53" i="81"/>
  <c r="B52" i="81" s="1"/>
  <c r="L153" i="81" l="1"/>
  <c r="L155" i="81" s="1"/>
  <c r="L139" i="81"/>
  <c r="L141" i="81" s="1"/>
  <c r="L134" i="81"/>
  <c r="L130" i="81"/>
  <c r="L136" i="81" s="1"/>
  <c r="L120" i="81"/>
  <c r="L112" i="81"/>
  <c r="L111" i="81" s="1"/>
  <c r="L97" i="81"/>
  <c r="L75" i="81"/>
  <c r="L53" i="81"/>
  <c r="L52" i="81" s="1"/>
  <c r="L45" i="81"/>
  <c r="L42" i="81"/>
  <c r="L40" i="81"/>
  <c r="L32" i="81"/>
  <c r="L23" i="81"/>
  <c r="L20" i="81"/>
  <c r="L12" i="81" s="1"/>
  <c r="L10" i="81"/>
  <c r="R153" i="81"/>
  <c r="R155" i="81" s="1"/>
  <c r="R139" i="81"/>
  <c r="R141" i="81" s="1"/>
  <c r="R134" i="81"/>
  <c r="R130" i="81"/>
  <c r="R136" i="81" s="1"/>
  <c r="R120" i="81"/>
  <c r="R112" i="81"/>
  <c r="R111" i="81" s="1"/>
  <c r="R97" i="81"/>
  <c r="R75" i="81"/>
  <c r="R53" i="81"/>
  <c r="R52" i="81" s="1"/>
  <c r="R45" i="81"/>
  <c r="R42" i="81"/>
  <c r="R40" i="81"/>
  <c r="R32" i="81"/>
  <c r="R23" i="81"/>
  <c r="R20" i="81"/>
  <c r="R12" i="81" s="1"/>
  <c r="R10" i="81"/>
  <c r="L142" i="81" l="1"/>
  <c r="R50" i="81"/>
  <c r="L50" i="81"/>
  <c r="R142" i="81"/>
  <c r="L123" i="81"/>
  <c r="R123" i="81"/>
  <c r="L127" i="81" l="1"/>
  <c r="L143" i="81" s="1"/>
  <c r="L145" i="81" s="1"/>
  <c r="L156" i="81" s="1"/>
  <c r="R127" i="81"/>
  <c r="R143" i="81" s="1"/>
  <c r="R145" i="81" s="1"/>
  <c r="R156" i="81" s="1"/>
  <c r="E153" i="81" l="1"/>
  <c r="E155" i="81" s="1"/>
  <c r="E139" i="81"/>
  <c r="E141" i="81" s="1"/>
  <c r="E134" i="81"/>
  <c r="E130" i="81"/>
  <c r="E136" i="81" s="1"/>
  <c r="E120" i="81"/>
  <c r="E112" i="81"/>
  <c r="E111" i="81" s="1"/>
  <c r="E97" i="81"/>
  <c r="E75" i="81"/>
  <c r="E53" i="81"/>
  <c r="E52" i="81" s="1"/>
  <c r="E45" i="81"/>
  <c r="E42" i="81"/>
  <c r="E40" i="81"/>
  <c r="E32" i="81"/>
  <c r="E23" i="81"/>
  <c r="E20" i="81"/>
  <c r="E12" i="81" s="1"/>
  <c r="E10" i="81"/>
  <c r="E142" i="81" l="1"/>
  <c r="E50" i="81"/>
  <c r="E123" i="81"/>
  <c r="T153" i="81"/>
  <c r="T155" i="81" s="1"/>
  <c r="T139" i="81"/>
  <c r="T141" i="81" s="1"/>
  <c r="T134" i="81"/>
  <c r="T130" i="81"/>
  <c r="T120" i="81"/>
  <c r="T112" i="81"/>
  <c r="T111" i="81" s="1"/>
  <c r="T97" i="81"/>
  <c r="T75" i="81"/>
  <c r="T53" i="81"/>
  <c r="T52" i="81" s="1"/>
  <c r="T45" i="81"/>
  <c r="T42" i="81"/>
  <c r="T40" i="81"/>
  <c r="T32" i="81"/>
  <c r="T23" i="81"/>
  <c r="T20" i="81"/>
  <c r="T12" i="81" s="1"/>
  <c r="T10" i="81"/>
  <c r="E127" i="81" l="1"/>
  <c r="E143" i="81" s="1"/>
  <c r="E145" i="81" s="1"/>
  <c r="E156" i="81" s="1"/>
  <c r="T136" i="81"/>
  <c r="T142" i="81" s="1"/>
  <c r="T123" i="81"/>
  <c r="T50" i="81"/>
  <c r="T127" i="81" s="1"/>
  <c r="M23" i="81"/>
  <c r="K23" i="81"/>
  <c r="T143" i="81" l="1"/>
  <c r="T145" i="81" s="1"/>
  <c r="T156" i="81" s="1"/>
  <c r="F53" i="81"/>
  <c r="X53" i="81" l="1"/>
  <c r="W53" i="81"/>
  <c r="J53" i="81"/>
  <c r="D10" i="81" l="1"/>
  <c r="D20" i="81"/>
  <c r="D12" i="81" s="1"/>
  <c r="D23" i="81"/>
  <c r="D32" i="81"/>
  <c r="D40" i="81"/>
  <c r="D42" i="81"/>
  <c r="D45" i="81"/>
  <c r="D53" i="81"/>
  <c r="D52" i="81" s="1"/>
  <c r="D75" i="81"/>
  <c r="D97" i="81"/>
  <c r="D112" i="81"/>
  <c r="D111" i="81" s="1"/>
  <c r="D120" i="81"/>
  <c r="D130" i="81"/>
  <c r="D134" i="81"/>
  <c r="D139" i="81"/>
  <c r="D141" i="81" s="1"/>
  <c r="D153" i="81"/>
  <c r="D155" i="81" s="1"/>
  <c r="Q153" i="81"/>
  <c r="Q155" i="81" s="1"/>
  <c r="Q139" i="81"/>
  <c r="Q141" i="81" s="1"/>
  <c r="Q134" i="81"/>
  <c r="Q130" i="81"/>
  <c r="Q120" i="81"/>
  <c r="Q112" i="81"/>
  <c r="Q111" i="81" s="1"/>
  <c r="Q97" i="81"/>
  <c r="Q75" i="81"/>
  <c r="Q53" i="81"/>
  <c r="Q52" i="81" s="1"/>
  <c r="Q45" i="81"/>
  <c r="Q42" i="81"/>
  <c r="Q40" i="81"/>
  <c r="Q32" i="81"/>
  <c r="Q23" i="81"/>
  <c r="Q20" i="81"/>
  <c r="Q12" i="81" s="1"/>
  <c r="Q10" i="81"/>
  <c r="P153" i="81"/>
  <c r="P155" i="81" s="1"/>
  <c r="P139" i="81"/>
  <c r="P141" i="81" s="1"/>
  <c r="P134" i="81"/>
  <c r="P130" i="81"/>
  <c r="P120" i="81"/>
  <c r="P112" i="81"/>
  <c r="P111" i="81" s="1"/>
  <c r="P97" i="81"/>
  <c r="P75" i="81"/>
  <c r="P52" i="81"/>
  <c r="P45" i="81"/>
  <c r="P42" i="81"/>
  <c r="P40" i="81"/>
  <c r="P23" i="81"/>
  <c r="P20" i="81"/>
  <c r="P12" i="81" s="1"/>
  <c r="P10" i="81"/>
  <c r="D50" i="81" l="1"/>
  <c r="D123" i="81"/>
  <c r="D136" i="81"/>
  <c r="D142" i="81" s="1"/>
  <c r="Q136" i="81"/>
  <c r="Q142" i="81" s="1"/>
  <c r="Q123" i="81"/>
  <c r="Q50" i="81"/>
  <c r="P136" i="81"/>
  <c r="P142" i="81" s="1"/>
  <c r="P123" i="81"/>
  <c r="P50" i="81"/>
  <c r="F52" i="81"/>
  <c r="H57" i="81"/>
  <c r="AD98" i="81"/>
  <c r="O23" i="81"/>
  <c r="AD21" i="81"/>
  <c r="C114" i="84"/>
  <c r="C48" i="84"/>
  <c r="H24" i="81"/>
  <c r="Z55" i="81"/>
  <c r="Z60" i="81"/>
  <c r="Z56" i="81"/>
  <c r="I53" i="81"/>
  <c r="I52" i="81" s="1"/>
  <c r="AD100" i="81"/>
  <c r="AD103" i="81"/>
  <c r="AD106" i="81"/>
  <c r="AD108" i="81"/>
  <c r="AD110" i="81"/>
  <c r="C49" i="84"/>
  <c r="S10" i="81"/>
  <c r="S20" i="81"/>
  <c r="S12" i="81" s="1"/>
  <c r="S23" i="81"/>
  <c r="S32" i="81"/>
  <c r="S40" i="81"/>
  <c r="S42" i="81"/>
  <c r="S45" i="81"/>
  <c r="S53" i="81"/>
  <c r="S52" i="81" s="1"/>
  <c r="S75" i="81"/>
  <c r="S97" i="81"/>
  <c r="S112" i="81"/>
  <c r="S111" i="81" s="1"/>
  <c r="S120" i="81"/>
  <c r="S130" i="81"/>
  <c r="S134" i="81"/>
  <c r="S139" i="81"/>
  <c r="S141" i="81" s="1"/>
  <c r="S153" i="81"/>
  <c r="S155" i="81" s="1"/>
  <c r="AC36" i="81"/>
  <c r="AC39" i="81"/>
  <c r="Z27" i="81"/>
  <c r="AC47" i="81"/>
  <c r="D127" i="81" l="1"/>
  <c r="D143" i="81" s="1"/>
  <c r="D145" i="81" s="1"/>
  <c r="D156" i="81" s="1"/>
  <c r="P127" i="81"/>
  <c r="P143" i="81" s="1"/>
  <c r="P145" i="81" s="1"/>
  <c r="P156" i="81" s="1"/>
  <c r="Q127" i="81"/>
  <c r="Q143" i="81" s="1"/>
  <c r="Q145" i="81" s="1"/>
  <c r="Q156" i="81" s="1"/>
  <c r="S136" i="81"/>
  <c r="S142" i="81" s="1"/>
  <c r="S50" i="81"/>
  <c r="S123" i="81"/>
  <c r="I49" i="84"/>
  <c r="C47" i="84"/>
  <c r="C46" i="84"/>
  <c r="C43" i="84"/>
  <c r="C41" i="84"/>
  <c r="C39" i="84"/>
  <c r="C38" i="84"/>
  <c r="C37" i="84"/>
  <c r="C36" i="84"/>
  <c r="C35" i="84"/>
  <c r="C34" i="84"/>
  <c r="C33" i="84"/>
  <c r="C31" i="84"/>
  <c r="C30" i="84"/>
  <c r="C29" i="84"/>
  <c r="C28" i="84"/>
  <c r="C26" i="84"/>
  <c r="C25" i="84"/>
  <c r="C24" i="84"/>
  <c r="C96" i="84"/>
  <c r="C113" i="84"/>
  <c r="C122" i="84"/>
  <c r="C121" i="84"/>
  <c r="C119" i="84"/>
  <c r="C118" i="84"/>
  <c r="C117" i="84"/>
  <c r="C116" i="84"/>
  <c r="C115" i="84"/>
  <c r="C112" i="84"/>
  <c r="C109" i="84"/>
  <c r="C105" i="84"/>
  <c r="C102" i="84"/>
  <c r="C99" i="84"/>
  <c r="C95" i="84"/>
  <c r="C94" i="84"/>
  <c r="C93" i="84"/>
  <c r="C92" i="84"/>
  <c r="C91" i="84"/>
  <c r="C90" i="84"/>
  <c r="C89" i="84"/>
  <c r="C88" i="84"/>
  <c r="C87" i="84"/>
  <c r="C86" i="84"/>
  <c r="C85" i="84"/>
  <c r="C84" i="84"/>
  <c r="C83" i="84"/>
  <c r="C82" i="84"/>
  <c r="C81" i="84"/>
  <c r="C80" i="84"/>
  <c r="C79" i="84"/>
  <c r="C78" i="84"/>
  <c r="C77" i="84"/>
  <c r="C76" i="84"/>
  <c r="S127" i="81" l="1"/>
  <c r="S143" i="81" s="1"/>
  <c r="S145" i="81" s="1"/>
  <c r="S156" i="81" s="1"/>
  <c r="C45" i="84"/>
  <c r="I148" i="84"/>
  <c r="I147" i="84"/>
  <c r="I153" i="81"/>
  <c r="I155" i="81" s="1"/>
  <c r="I139" i="81"/>
  <c r="I141" i="81" s="1"/>
  <c r="I134" i="81"/>
  <c r="I130" i="81" s="1"/>
  <c r="I136" i="81" s="1"/>
  <c r="I120" i="81"/>
  <c r="I112" i="81"/>
  <c r="I111" i="81" s="1"/>
  <c r="I97" i="81"/>
  <c r="I75" i="81"/>
  <c r="I45" i="81"/>
  <c r="I42" i="81"/>
  <c r="I40" i="81"/>
  <c r="I32" i="81"/>
  <c r="I23" i="81"/>
  <c r="I20" i="81"/>
  <c r="I12" i="81"/>
  <c r="I10" i="81"/>
  <c r="J10" i="81"/>
  <c r="J12" i="81"/>
  <c r="J23" i="81"/>
  <c r="J32" i="81"/>
  <c r="J40" i="81"/>
  <c r="J42" i="81"/>
  <c r="J45" i="81"/>
  <c r="J52" i="81"/>
  <c r="J75" i="81"/>
  <c r="J97" i="81"/>
  <c r="J112" i="81"/>
  <c r="J111" i="81" s="1"/>
  <c r="J120" i="81"/>
  <c r="J134" i="81"/>
  <c r="J130" i="81" s="1"/>
  <c r="J136" i="81" s="1"/>
  <c r="J139" i="81"/>
  <c r="J141" i="81" s="1"/>
  <c r="J153" i="81"/>
  <c r="J155" i="81" s="1"/>
  <c r="J123" i="81" l="1"/>
  <c r="I142" i="81"/>
  <c r="J142" i="81"/>
  <c r="J50" i="81"/>
  <c r="I50" i="81"/>
  <c r="I123" i="81"/>
  <c r="C52" i="81"/>
  <c r="G53" i="81"/>
  <c r="Y53" i="81"/>
  <c r="X52" i="81"/>
  <c r="W52" i="81"/>
  <c r="U53" i="81"/>
  <c r="O53" i="81"/>
  <c r="N53" i="81"/>
  <c r="Z54" i="81" s="1"/>
  <c r="M53" i="81"/>
  <c r="K53" i="81"/>
  <c r="AA22" i="81"/>
  <c r="C22" i="84" s="1"/>
  <c r="Z26" i="81"/>
  <c r="H27" i="81"/>
  <c r="AA27" i="81" s="1"/>
  <c r="AA23" i="81" s="1"/>
  <c r="C75" i="84"/>
  <c r="I54" i="84"/>
  <c r="C42" i="84"/>
  <c r="C10" i="84"/>
  <c r="I10" i="84" s="1"/>
  <c r="B23" i="81"/>
  <c r="H56" i="81"/>
  <c r="AB127" i="81"/>
  <c r="AA45" i="81"/>
  <c r="AA42" i="81"/>
  <c r="AA40" i="81"/>
  <c r="C40" i="84" s="1"/>
  <c r="AA32" i="81"/>
  <c r="C32" i="84" s="1"/>
  <c r="AB153" i="81"/>
  <c r="AB155" i="81" s="1"/>
  <c r="AB139" i="81"/>
  <c r="AB141" i="81" s="1"/>
  <c r="AB134" i="81"/>
  <c r="AB130" i="81"/>
  <c r="AB120" i="81"/>
  <c r="AB111" i="81"/>
  <c r="AB97" i="81"/>
  <c r="AB75" i="81"/>
  <c r="AB45" i="81"/>
  <c r="AB42" i="81"/>
  <c r="AB40" i="81"/>
  <c r="AB32" i="81"/>
  <c r="AB20" i="81"/>
  <c r="AB12" i="81"/>
  <c r="AB10" i="81"/>
  <c r="Z68" i="81"/>
  <c r="Z69" i="81"/>
  <c r="Z70" i="81"/>
  <c r="AA70" i="81" s="1"/>
  <c r="C70" i="84" s="1"/>
  <c r="Z71" i="81"/>
  <c r="AA71" i="81" s="1"/>
  <c r="C71" i="84" s="1"/>
  <c r="Z72" i="81"/>
  <c r="Z73" i="81"/>
  <c r="AA73" i="81" s="1"/>
  <c r="C73" i="84" s="1"/>
  <c r="AC126" i="81"/>
  <c r="AC125" i="81"/>
  <c r="AC124" i="81"/>
  <c r="AC46" i="81"/>
  <c r="AC44" i="81"/>
  <c r="AC43" i="81"/>
  <c r="AC38" i="81"/>
  <c r="AC37" i="81"/>
  <c r="AC35" i="81"/>
  <c r="AC34" i="81"/>
  <c r="Z48" i="81"/>
  <c r="Y23" i="81"/>
  <c r="U23" i="81"/>
  <c r="W23" i="81"/>
  <c r="X23" i="81"/>
  <c r="N23" i="81"/>
  <c r="Z24" i="81" s="1"/>
  <c r="AB24" i="81" s="1"/>
  <c r="AB23" i="81" s="1"/>
  <c r="X153" i="81"/>
  <c r="X155" i="81" s="1"/>
  <c r="W153" i="81"/>
  <c r="W155" i="81" s="1"/>
  <c r="X139" i="81"/>
  <c r="X141" i="81" s="1"/>
  <c r="W139" i="81"/>
  <c r="W141" i="81" s="1"/>
  <c r="X134" i="81"/>
  <c r="W134" i="81"/>
  <c r="X130" i="81"/>
  <c r="W130" i="81"/>
  <c r="X120" i="81"/>
  <c r="W120" i="81"/>
  <c r="X112" i="81"/>
  <c r="X111" i="81" s="1"/>
  <c r="W112" i="81"/>
  <c r="W111" i="81" s="1"/>
  <c r="X97" i="81"/>
  <c r="W97" i="81"/>
  <c r="X75" i="81"/>
  <c r="W75" i="81"/>
  <c r="X45" i="81"/>
  <c r="W45" i="81"/>
  <c r="X42" i="81"/>
  <c r="W42" i="81"/>
  <c r="X40" i="81"/>
  <c r="W40" i="81"/>
  <c r="X32" i="81"/>
  <c r="W32" i="81"/>
  <c r="X20" i="81"/>
  <c r="X12" i="81" s="1"/>
  <c r="W20" i="81"/>
  <c r="W12" i="81" s="1"/>
  <c r="X10" i="81"/>
  <c r="W10" i="81"/>
  <c r="F23" i="81"/>
  <c r="H112" i="81"/>
  <c r="AA13" i="81"/>
  <c r="AA14" i="81"/>
  <c r="C14" i="84" s="1"/>
  <c r="AA15" i="81"/>
  <c r="C15" i="84" s="1"/>
  <c r="AA21" i="81"/>
  <c r="C21" i="84" s="1"/>
  <c r="X123" i="81" l="1"/>
  <c r="AB50" i="81"/>
  <c r="J127" i="81"/>
  <c r="J143" i="81" s="1"/>
  <c r="J145" i="81" s="1"/>
  <c r="J156" i="81" s="1"/>
  <c r="C13" i="84"/>
  <c r="C12" i="84" s="1"/>
  <c r="AC27" i="81"/>
  <c r="C27" i="84"/>
  <c r="C23" i="84" s="1"/>
  <c r="I127" i="81"/>
  <c r="I143" i="81" s="1"/>
  <c r="I145" i="81" s="1"/>
  <c r="I156" i="81" s="1"/>
  <c r="X136" i="81"/>
  <c r="X142" i="81" s="1"/>
  <c r="C20" i="84"/>
  <c r="I20" i="84" s="1"/>
  <c r="AB136" i="81"/>
  <c r="AB142" i="81" s="1"/>
  <c r="AB143" i="81" s="1"/>
  <c r="AB145" i="81" s="1"/>
  <c r="AB156" i="81" s="1"/>
  <c r="W123" i="81"/>
  <c r="W136" i="81"/>
  <c r="W142" i="81" s="1"/>
  <c r="W50" i="81"/>
  <c r="X50" i="81"/>
  <c r="AA20" i="81"/>
  <c r="AA12" i="81"/>
  <c r="I11" i="84"/>
  <c r="I14" i="84"/>
  <c r="I15" i="84"/>
  <c r="I16" i="84"/>
  <c r="I17" i="84"/>
  <c r="I18" i="84"/>
  <c r="I19" i="84"/>
  <c r="I21" i="84"/>
  <c r="I22" i="84"/>
  <c r="I24" i="84"/>
  <c r="I25" i="84"/>
  <c r="I26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4" i="84"/>
  <c r="I45" i="84"/>
  <c r="I46" i="84"/>
  <c r="I47" i="84"/>
  <c r="I48" i="84"/>
  <c r="I63" i="84"/>
  <c r="I70" i="84"/>
  <c r="I71" i="84"/>
  <c r="I73" i="84"/>
  <c r="I75" i="84"/>
  <c r="I76" i="84"/>
  <c r="I77" i="84"/>
  <c r="I78" i="84"/>
  <c r="I79" i="84"/>
  <c r="I80" i="84"/>
  <c r="I81" i="84"/>
  <c r="I82" i="84"/>
  <c r="I83" i="84"/>
  <c r="I84" i="84"/>
  <c r="I85" i="84"/>
  <c r="I86" i="84"/>
  <c r="I87" i="84"/>
  <c r="I88" i="84"/>
  <c r="I89" i="84"/>
  <c r="I90" i="84"/>
  <c r="I91" i="84"/>
  <c r="I92" i="84"/>
  <c r="I93" i="84"/>
  <c r="I94" i="84"/>
  <c r="I95" i="84"/>
  <c r="I96" i="84"/>
  <c r="I99" i="84"/>
  <c r="I102" i="84"/>
  <c r="I105" i="84"/>
  <c r="I109" i="84"/>
  <c r="I112" i="84"/>
  <c r="I113" i="84"/>
  <c r="I115" i="84"/>
  <c r="I116" i="84"/>
  <c r="I117" i="84"/>
  <c r="I118" i="84"/>
  <c r="I119" i="84"/>
  <c r="I121" i="84"/>
  <c r="I122" i="84"/>
  <c r="I124" i="84"/>
  <c r="I125" i="84"/>
  <c r="I126" i="84"/>
  <c r="I130" i="84"/>
  <c r="I132" i="84"/>
  <c r="I133" i="84"/>
  <c r="I134" i="84"/>
  <c r="I135" i="84"/>
  <c r="I136" i="84"/>
  <c r="I138" i="84"/>
  <c r="I139" i="84"/>
  <c r="I140" i="84"/>
  <c r="I141" i="84"/>
  <c r="I143" i="84"/>
  <c r="I144" i="84"/>
  <c r="I145" i="84"/>
  <c r="I154" i="84"/>
  <c r="I150" i="84"/>
  <c r="I151" i="84"/>
  <c r="I152" i="84"/>
  <c r="I153" i="84"/>
  <c r="I156" i="84"/>
  <c r="I159" i="84"/>
  <c r="I158" i="84"/>
  <c r="I162" i="84"/>
  <c r="I165" i="84"/>
  <c r="I166" i="84"/>
  <c r="I167" i="84"/>
  <c r="I168" i="84"/>
  <c r="I169" i="84"/>
  <c r="I170" i="84"/>
  <c r="I171" i="84"/>
  <c r="I172" i="84"/>
  <c r="N52" i="81"/>
  <c r="I131" i="84"/>
  <c r="AA56" i="81"/>
  <c r="K153" i="81"/>
  <c r="K155" i="81" s="1"/>
  <c r="K139" i="81"/>
  <c r="K141" i="81" s="1"/>
  <c r="K134" i="81"/>
  <c r="K130" i="81"/>
  <c r="K120" i="81"/>
  <c r="K112" i="81"/>
  <c r="K111" i="81" s="1"/>
  <c r="K97" i="81"/>
  <c r="K75" i="81"/>
  <c r="K52" i="81"/>
  <c r="K45" i="81"/>
  <c r="K42" i="81"/>
  <c r="K40" i="81"/>
  <c r="K32" i="81"/>
  <c r="K20" i="81"/>
  <c r="K12" i="81" s="1"/>
  <c r="K10" i="81"/>
  <c r="B10" i="81"/>
  <c r="C10" i="81"/>
  <c r="F10" i="81"/>
  <c r="N10" i="81"/>
  <c r="U10" i="81"/>
  <c r="G10" i="81"/>
  <c r="H11" i="81"/>
  <c r="H10" i="81" s="1"/>
  <c r="B12" i="81"/>
  <c r="H15" i="81"/>
  <c r="H16" i="81"/>
  <c r="H19" i="81"/>
  <c r="C20" i="81"/>
  <c r="C12" i="81" s="1"/>
  <c r="F20" i="81"/>
  <c r="F12" i="81" s="1"/>
  <c r="N20" i="81"/>
  <c r="N12" i="81" s="1"/>
  <c r="U20" i="81"/>
  <c r="U12" i="81" s="1"/>
  <c r="G20" i="81"/>
  <c r="G12" i="81" s="1"/>
  <c r="H20" i="81"/>
  <c r="C23" i="81"/>
  <c r="G23" i="81"/>
  <c r="H25" i="81"/>
  <c r="H26" i="81"/>
  <c r="AC26" i="81" s="1"/>
  <c r="H28" i="81"/>
  <c r="H29" i="81"/>
  <c r="B32" i="81"/>
  <c r="C32" i="81"/>
  <c r="F32" i="81"/>
  <c r="N32" i="81"/>
  <c r="U32" i="81"/>
  <c r="G32" i="81"/>
  <c r="H33" i="81"/>
  <c r="H34" i="81"/>
  <c r="H35" i="81"/>
  <c r="H36" i="81"/>
  <c r="H37" i="81"/>
  <c r="H38" i="81"/>
  <c r="H39" i="81"/>
  <c r="B40" i="81"/>
  <c r="C40" i="81"/>
  <c r="F40" i="81"/>
  <c r="N40" i="81"/>
  <c r="Z41" i="81" s="1"/>
  <c r="Z40" i="81" s="1"/>
  <c r="U40" i="81"/>
  <c r="G40" i="81"/>
  <c r="H41" i="81"/>
  <c r="B42" i="81"/>
  <c r="C42" i="81"/>
  <c r="F42" i="81"/>
  <c r="N42" i="81"/>
  <c r="Z43" i="81" s="1"/>
  <c r="U42" i="81"/>
  <c r="G42" i="81"/>
  <c r="H43" i="81"/>
  <c r="H44" i="81"/>
  <c r="B45" i="81"/>
  <c r="C45" i="81"/>
  <c r="F45" i="81"/>
  <c r="N45" i="81"/>
  <c r="Z46" i="81" s="1"/>
  <c r="U45" i="81"/>
  <c r="G45" i="81"/>
  <c r="H45" i="81"/>
  <c r="U52" i="81"/>
  <c r="H54" i="81"/>
  <c r="H55" i="81"/>
  <c r="AA55" i="81" s="1"/>
  <c r="H58" i="81"/>
  <c r="H59" i="81"/>
  <c r="H60" i="81"/>
  <c r="AA60" i="81" s="1"/>
  <c r="H61" i="81"/>
  <c r="H62" i="81"/>
  <c r="H63" i="81"/>
  <c r="H64" i="81"/>
  <c r="H65" i="81"/>
  <c r="H67" i="81"/>
  <c r="H68" i="81"/>
  <c r="AA68" i="81" s="1"/>
  <c r="H69" i="81"/>
  <c r="AA69" i="81" s="1"/>
  <c r="C69" i="84" s="1"/>
  <c r="I69" i="84" s="1"/>
  <c r="H72" i="81"/>
  <c r="AA72" i="81" s="1"/>
  <c r="C72" i="84" s="1"/>
  <c r="I72" i="84" s="1"/>
  <c r="B75" i="81"/>
  <c r="C75" i="81"/>
  <c r="F75" i="81"/>
  <c r="N75" i="81"/>
  <c r="U75" i="81"/>
  <c r="G75" i="81"/>
  <c r="H76" i="81"/>
  <c r="H77" i="81"/>
  <c r="H79" i="81"/>
  <c r="H80" i="81"/>
  <c r="H81" i="81"/>
  <c r="H82" i="81"/>
  <c r="H83" i="81"/>
  <c r="H84" i="81"/>
  <c r="H85" i="81"/>
  <c r="H86" i="81"/>
  <c r="H92" i="81"/>
  <c r="H95" i="81"/>
  <c r="B97" i="81"/>
  <c r="C97" i="81"/>
  <c r="F97" i="81"/>
  <c r="N97" i="81"/>
  <c r="U97" i="81"/>
  <c r="G97" i="81"/>
  <c r="H98" i="81"/>
  <c r="H110" i="81"/>
  <c r="B112" i="81"/>
  <c r="B111" i="81" s="1"/>
  <c r="C112" i="81"/>
  <c r="C111" i="81" s="1"/>
  <c r="F112" i="81"/>
  <c r="F111" i="81" s="1"/>
  <c r="N112" i="81"/>
  <c r="N111" i="81" s="1"/>
  <c r="U112" i="81"/>
  <c r="U111" i="81" s="1"/>
  <c r="G112" i="81"/>
  <c r="G111" i="81" s="1"/>
  <c r="H117" i="81"/>
  <c r="H118" i="81"/>
  <c r="B120" i="81"/>
  <c r="C120" i="81"/>
  <c r="F120" i="81"/>
  <c r="N120" i="81"/>
  <c r="U120" i="81"/>
  <c r="G120" i="81"/>
  <c r="H120" i="81"/>
  <c r="C130" i="81"/>
  <c r="F130" i="81"/>
  <c r="N130" i="81"/>
  <c r="U130" i="81"/>
  <c r="G130" i="81"/>
  <c r="H131" i="81"/>
  <c r="H132" i="81"/>
  <c r="H133" i="81"/>
  <c r="B134" i="81"/>
  <c r="B130" i="81" s="1"/>
  <c r="B136" i="81" s="1"/>
  <c r="C134" i="81"/>
  <c r="F134" i="81"/>
  <c r="N134" i="81"/>
  <c r="U134" i="81"/>
  <c r="G134" i="81"/>
  <c r="H134" i="81"/>
  <c r="H138" i="81"/>
  <c r="B139" i="81"/>
  <c r="B141" i="81" s="1"/>
  <c r="C139" i="81"/>
  <c r="C141" i="81" s="1"/>
  <c r="F139" i="81"/>
  <c r="F141" i="81" s="1"/>
  <c r="N139" i="81"/>
  <c r="N141" i="81" s="1"/>
  <c r="U139" i="81"/>
  <c r="U141" i="81" s="1"/>
  <c r="G139" i="81"/>
  <c r="G141" i="81" s="1"/>
  <c r="H140" i="81"/>
  <c r="H139" i="81" s="1"/>
  <c r="H144" i="81"/>
  <c r="B153" i="81"/>
  <c r="B155" i="81" s="1"/>
  <c r="C153" i="81"/>
  <c r="C155" i="81" s="1"/>
  <c r="F153" i="81"/>
  <c r="F155" i="81" s="1"/>
  <c r="N153" i="81"/>
  <c r="N155" i="81" s="1"/>
  <c r="U153" i="81"/>
  <c r="U155" i="81" s="1"/>
  <c r="G153" i="81"/>
  <c r="G155" i="81" s="1"/>
  <c r="H153" i="81"/>
  <c r="H154" i="81"/>
  <c r="O10" i="81"/>
  <c r="Y10" i="81"/>
  <c r="AA10" i="81"/>
  <c r="Z11" i="81"/>
  <c r="Z13" i="81"/>
  <c r="AC13" i="81" s="1"/>
  <c r="Z14" i="81"/>
  <c r="AC14" i="81" s="1"/>
  <c r="Z15" i="81"/>
  <c r="Z16" i="81"/>
  <c r="AC17" i="81"/>
  <c r="AC18" i="81"/>
  <c r="Z19" i="81"/>
  <c r="O20" i="81"/>
  <c r="O12" i="81" s="1"/>
  <c r="Y20" i="81"/>
  <c r="Y12" i="81" s="1"/>
  <c r="Z21" i="81"/>
  <c r="AC21" i="81" s="1"/>
  <c r="Z22" i="81"/>
  <c r="AC22" i="81" s="1"/>
  <c r="Z25" i="81"/>
  <c r="Z28" i="81"/>
  <c r="Z29" i="81"/>
  <c r="Z30" i="81"/>
  <c r="AC30" i="81" s="1"/>
  <c r="Z31" i="81"/>
  <c r="AC31" i="81" s="1"/>
  <c r="O32" i="81"/>
  <c r="Y32" i="81"/>
  <c r="Z33" i="81"/>
  <c r="Z34" i="81"/>
  <c r="Z35" i="81"/>
  <c r="Z36" i="81"/>
  <c r="Z37" i="81"/>
  <c r="Z38" i="81"/>
  <c r="Z39" i="81"/>
  <c r="O40" i="81"/>
  <c r="Y40" i="81"/>
  <c r="O42" i="81"/>
  <c r="Y42" i="81"/>
  <c r="Z44" i="81"/>
  <c r="O45" i="81"/>
  <c r="Y45" i="81"/>
  <c r="Z47" i="81"/>
  <c r="Y52" i="81"/>
  <c r="O52" i="81"/>
  <c r="Z57" i="81"/>
  <c r="Z58" i="81"/>
  <c r="Z59" i="81"/>
  <c r="Z61" i="81"/>
  <c r="Z62" i="81"/>
  <c r="Z63" i="81"/>
  <c r="Z64" i="81"/>
  <c r="Z65" i="81"/>
  <c r="Z66" i="81"/>
  <c r="Z67" i="81"/>
  <c r="AC70" i="81"/>
  <c r="AC71" i="81"/>
  <c r="AC73" i="81"/>
  <c r="Z74" i="81"/>
  <c r="O75" i="81"/>
  <c r="Y75" i="81"/>
  <c r="AA75" i="81"/>
  <c r="Z76" i="81"/>
  <c r="Z77" i="81"/>
  <c r="Z78" i="81"/>
  <c r="AC78" i="81" s="1"/>
  <c r="Z79" i="81"/>
  <c r="Z80" i="81"/>
  <c r="Z81" i="81"/>
  <c r="Z83" i="81"/>
  <c r="Z84" i="81"/>
  <c r="Z85" i="81"/>
  <c r="Z87" i="81"/>
  <c r="AC87" i="81" s="1"/>
  <c r="Z88" i="81"/>
  <c r="AC88" i="81" s="1"/>
  <c r="Z89" i="81"/>
  <c r="AC89" i="81" s="1"/>
  <c r="Z90" i="81"/>
  <c r="AC90" i="81" s="1"/>
  <c r="Z91" i="81"/>
  <c r="AC91" i="81" s="1"/>
  <c r="Z92" i="81"/>
  <c r="Z93" i="81"/>
  <c r="AC93" i="81" s="1"/>
  <c r="AC94" i="81"/>
  <c r="Z95" i="81"/>
  <c r="AC96" i="81"/>
  <c r="O97" i="81"/>
  <c r="Y97" i="81"/>
  <c r="Z98" i="81"/>
  <c r="Z99" i="81"/>
  <c r="AC99" i="81" s="1"/>
  <c r="Z100" i="81"/>
  <c r="Z101" i="81"/>
  <c r="AA101" i="81"/>
  <c r="C101" i="84" s="1"/>
  <c r="I101" i="84" s="1"/>
  <c r="Z102" i="81"/>
  <c r="AC102" i="81" s="1"/>
  <c r="Z103" i="81"/>
  <c r="Z104" i="81"/>
  <c r="AA104" i="81"/>
  <c r="C104" i="84" s="1"/>
  <c r="I104" i="84" s="1"/>
  <c r="Z105" i="81"/>
  <c r="AC105" i="81" s="1"/>
  <c r="Z106" i="81"/>
  <c r="Z107" i="81"/>
  <c r="AA107" i="81"/>
  <c r="C107" i="84" s="1"/>
  <c r="I107" i="84" s="1"/>
  <c r="Z108" i="81"/>
  <c r="Z109" i="81"/>
  <c r="Z110" i="81"/>
  <c r="AA111" i="81"/>
  <c r="C111" i="84" s="1"/>
  <c r="I111" i="84" s="1"/>
  <c r="O112" i="81"/>
  <c r="O111" i="81" s="1"/>
  <c r="Y112" i="81"/>
  <c r="Y111" i="81" s="1"/>
  <c r="Z117" i="81"/>
  <c r="Z118" i="81"/>
  <c r="Z119" i="81"/>
  <c r="AC119" i="81" s="1"/>
  <c r="O120" i="81"/>
  <c r="Y120" i="81"/>
  <c r="AA120" i="81"/>
  <c r="C120" i="84" s="1"/>
  <c r="I120" i="84" s="1"/>
  <c r="Z121" i="81"/>
  <c r="AC121" i="81" s="1"/>
  <c r="Z122" i="81"/>
  <c r="AC122" i="81" s="1"/>
  <c r="O130" i="81"/>
  <c r="Y130" i="81"/>
  <c r="AA130" i="81"/>
  <c r="Z131" i="81"/>
  <c r="Z132" i="81"/>
  <c r="Z133" i="81"/>
  <c r="O134" i="81"/>
  <c r="Y134" i="81"/>
  <c r="Z134" i="81"/>
  <c r="AA134" i="81"/>
  <c r="AC134" i="81"/>
  <c r="Z138" i="81"/>
  <c r="O139" i="81"/>
  <c r="O141" i="81" s="1"/>
  <c r="Y139" i="81"/>
  <c r="Y141" i="81" s="1"/>
  <c r="AA139" i="81"/>
  <c r="AA141" i="81" s="1"/>
  <c r="AC147" i="81"/>
  <c r="AC148" i="81"/>
  <c r="AC149" i="81"/>
  <c r="AC150" i="81"/>
  <c r="AC151" i="81"/>
  <c r="AC152" i="81"/>
  <c r="O153" i="81"/>
  <c r="O155" i="81" s="1"/>
  <c r="Y153" i="81"/>
  <c r="Y155" i="81" s="1"/>
  <c r="Z153" i="81"/>
  <c r="AA153" i="81"/>
  <c r="AA155" i="81" s="1"/>
  <c r="Z154" i="81"/>
  <c r="AA100" i="81"/>
  <c r="AA103" i="81"/>
  <c r="C103" i="84" s="1"/>
  <c r="I103" i="84" s="1"/>
  <c r="AA106" i="81"/>
  <c r="C106" i="84" s="1"/>
  <c r="I106" i="84" s="1"/>
  <c r="AA108" i="81"/>
  <c r="AA110" i="81"/>
  <c r="C110" i="84" s="1"/>
  <c r="I110" i="84" s="1"/>
  <c r="M10" i="81"/>
  <c r="M20" i="81"/>
  <c r="M12" i="81" s="1"/>
  <c r="M32" i="81"/>
  <c r="M40" i="81"/>
  <c r="M42" i="81"/>
  <c r="M45" i="81"/>
  <c r="M52" i="81"/>
  <c r="M75" i="81"/>
  <c r="M97" i="81"/>
  <c r="M112" i="81"/>
  <c r="M111" i="81" s="1"/>
  <c r="M130" i="81"/>
  <c r="M134" i="81"/>
  <c r="M139" i="81"/>
  <c r="M141" i="81" s="1"/>
  <c r="M153" i="81"/>
  <c r="M155" i="81" s="1"/>
  <c r="M120" i="81"/>
  <c r="AA50" i="81" l="1"/>
  <c r="C50" i="84" s="1"/>
  <c r="I50" i="84" s="1"/>
  <c r="B50" i="81"/>
  <c r="I13" i="84"/>
  <c r="AC77" i="81"/>
  <c r="AA74" i="81"/>
  <c r="AC74" i="81" s="1"/>
  <c r="Z140" i="81"/>
  <c r="AC140" i="81" s="1"/>
  <c r="AC139" i="81" s="1"/>
  <c r="AC79" i="81"/>
  <c r="AC98" i="81"/>
  <c r="I27" i="84"/>
  <c r="AC83" i="81"/>
  <c r="Z53" i="81"/>
  <c r="Z52" i="81" s="1"/>
  <c r="H23" i="81"/>
  <c r="I157" i="84"/>
  <c r="X127" i="81"/>
  <c r="X143" i="81" s="1"/>
  <c r="X145" i="81" s="1"/>
  <c r="X156" i="81" s="1"/>
  <c r="AC76" i="81"/>
  <c r="I173" i="84"/>
  <c r="AC101" i="81"/>
  <c r="AC55" i="81"/>
  <c r="C55" i="84"/>
  <c r="I55" i="84" s="1"/>
  <c r="AC68" i="81"/>
  <c r="C68" i="84"/>
  <c r="I68" i="84" s="1"/>
  <c r="AC24" i="81"/>
  <c r="AC100" i="81"/>
  <c r="C100" i="84"/>
  <c r="I100" i="84" s="1"/>
  <c r="AC108" i="81"/>
  <c r="C108" i="84"/>
  <c r="I108" i="84" s="1"/>
  <c r="C98" i="84"/>
  <c r="AC60" i="81"/>
  <c r="C60" i="84"/>
  <c r="I60" i="84" s="1"/>
  <c r="AC56" i="81"/>
  <c r="C56" i="84"/>
  <c r="I56" i="84" s="1"/>
  <c r="H53" i="81"/>
  <c r="H52" i="81" s="1"/>
  <c r="AC131" i="81"/>
  <c r="AC132" i="81"/>
  <c r="C123" i="81"/>
  <c r="I149" i="84"/>
  <c r="W127" i="81"/>
  <c r="W143" i="81" s="1"/>
  <c r="W145" i="81" s="1"/>
  <c r="W156" i="81" s="1"/>
  <c r="AC154" i="81"/>
  <c r="AC117" i="81"/>
  <c r="AA66" i="81"/>
  <c r="AA65" i="81"/>
  <c r="AC65" i="81" s="1"/>
  <c r="AA61" i="81"/>
  <c r="AA64" i="81"/>
  <c r="AC64" i="81" s="1"/>
  <c r="AA62" i="81"/>
  <c r="AB54" i="81"/>
  <c r="AB53" i="81" s="1"/>
  <c r="AA57" i="81"/>
  <c r="AC29" i="81"/>
  <c r="AC25" i="81"/>
  <c r="AC107" i="81"/>
  <c r="U136" i="81"/>
  <c r="U142" i="81" s="1"/>
  <c r="AC28" i="81"/>
  <c r="C50" i="81"/>
  <c r="N136" i="81"/>
  <c r="N142" i="81" s="1"/>
  <c r="AA67" i="81"/>
  <c r="AC67" i="81" s="1"/>
  <c r="AA63" i="81"/>
  <c r="AA59" i="81"/>
  <c r="AC59" i="81" s="1"/>
  <c r="AC33" i="81"/>
  <c r="F50" i="81"/>
  <c r="AA58" i="81"/>
  <c r="H97" i="81"/>
  <c r="K136" i="81"/>
  <c r="K142" i="81" s="1"/>
  <c r="Z23" i="81"/>
  <c r="AC103" i="81"/>
  <c r="AC110" i="81"/>
  <c r="Z82" i="81"/>
  <c r="AC82" i="81" s="1"/>
  <c r="Z45" i="81"/>
  <c r="M136" i="81"/>
  <c r="M142" i="81" s="1"/>
  <c r="Y123" i="81"/>
  <c r="Z20" i="81"/>
  <c r="Z12" i="81" s="1"/>
  <c r="H130" i="81"/>
  <c r="H136" i="81" s="1"/>
  <c r="U50" i="81"/>
  <c r="AC15" i="81"/>
  <c r="M50" i="81"/>
  <c r="Z86" i="81"/>
  <c r="AC86" i="81" s="1"/>
  <c r="Z97" i="81"/>
  <c r="AC45" i="81"/>
  <c r="Z42" i="81"/>
  <c r="Z32" i="81"/>
  <c r="H155" i="81"/>
  <c r="B142" i="81"/>
  <c r="F136" i="81"/>
  <c r="F142" i="81" s="1"/>
  <c r="AC95" i="81"/>
  <c r="AC84" i="81"/>
  <c r="AC118" i="81"/>
  <c r="M123" i="81"/>
  <c r="AA97" i="81"/>
  <c r="Z155" i="81"/>
  <c r="AA136" i="81"/>
  <c r="AA142" i="81" s="1"/>
  <c r="AC92" i="81"/>
  <c r="AC133" i="81"/>
  <c r="K50" i="81"/>
  <c r="K123" i="81"/>
  <c r="N123" i="81"/>
  <c r="AC80" i="81"/>
  <c r="U123" i="81"/>
  <c r="AC41" i="81"/>
  <c r="AC40" i="81" s="1"/>
  <c r="Z120" i="81"/>
  <c r="AC120" i="81" s="1"/>
  <c r="AC153" i="81"/>
  <c r="AC104" i="81"/>
  <c r="G136" i="81"/>
  <c r="G142" i="81" s="1"/>
  <c r="C136" i="81"/>
  <c r="C142" i="81" s="1"/>
  <c r="H42" i="81"/>
  <c r="Z130" i="81"/>
  <c r="Z136" i="81" s="1"/>
  <c r="O136" i="81"/>
  <c r="O142" i="81" s="1"/>
  <c r="G123" i="81"/>
  <c r="AC85" i="81"/>
  <c r="AC81" i="81"/>
  <c r="H40" i="81"/>
  <c r="AC19" i="81"/>
  <c r="I12" i="84"/>
  <c r="H75" i="81"/>
  <c r="AC42" i="81"/>
  <c r="H111" i="81"/>
  <c r="AC106" i="81"/>
  <c r="H141" i="81"/>
  <c r="AC138" i="81"/>
  <c r="AC72" i="81"/>
  <c r="F123" i="81"/>
  <c r="N50" i="81"/>
  <c r="H32" i="81"/>
  <c r="Z10" i="81"/>
  <c r="AC11" i="81"/>
  <c r="AC10" i="81" s="1"/>
  <c r="O123" i="81"/>
  <c r="Y50" i="81"/>
  <c r="O50" i="81"/>
  <c r="I142" i="84"/>
  <c r="I160" i="84"/>
  <c r="Y136" i="81"/>
  <c r="Y142" i="81" s="1"/>
  <c r="AC16" i="81"/>
  <c r="H12" i="81"/>
  <c r="G50" i="81"/>
  <c r="H123" i="81" l="1"/>
  <c r="Z139" i="81"/>
  <c r="Z141" i="81" s="1"/>
  <c r="Z142" i="81" s="1"/>
  <c r="Z50" i="81"/>
  <c r="AB52" i="81"/>
  <c r="AB123" i="81" s="1"/>
  <c r="C127" i="81"/>
  <c r="C143" i="81" s="1"/>
  <c r="C145" i="81" s="1"/>
  <c r="C156" i="81" s="1"/>
  <c r="AC58" i="81"/>
  <c r="C58" i="84"/>
  <c r="I58" i="84" s="1"/>
  <c r="AC23" i="81"/>
  <c r="AC63" i="81"/>
  <c r="C64" i="84"/>
  <c r="I64" i="84" s="1"/>
  <c r="AC62" i="81"/>
  <c r="C62" i="84"/>
  <c r="I62" i="84" s="1"/>
  <c r="AC61" i="81"/>
  <c r="C61" i="84"/>
  <c r="I61" i="84" s="1"/>
  <c r="AC57" i="81"/>
  <c r="C57" i="84"/>
  <c r="I57" i="84" s="1"/>
  <c r="AC97" i="81"/>
  <c r="C97" i="84"/>
  <c r="I98" i="84"/>
  <c r="C74" i="84"/>
  <c r="I74" i="84" s="1"/>
  <c r="C67" i="84"/>
  <c r="I67" i="84" s="1"/>
  <c r="C59" i="84"/>
  <c r="I59" i="84" s="1"/>
  <c r="C65" i="84"/>
  <c r="AC66" i="81"/>
  <c r="C66" i="84"/>
  <c r="AC20" i="81"/>
  <c r="AC130" i="81"/>
  <c r="Y127" i="81"/>
  <c r="Y143" i="81" s="1"/>
  <c r="Y145" i="81" s="1"/>
  <c r="Y156" i="81" s="1"/>
  <c r="AA53" i="81"/>
  <c r="AA52" i="81" s="1"/>
  <c r="AA123" i="81" s="1"/>
  <c r="AA127" i="81" s="1"/>
  <c r="AC127" i="81" s="1"/>
  <c r="Z75" i="81"/>
  <c r="U127" i="81"/>
  <c r="U143" i="81" s="1"/>
  <c r="G127" i="81"/>
  <c r="G143" i="81" s="1"/>
  <c r="G145" i="81" s="1"/>
  <c r="G156" i="81" s="1"/>
  <c r="AC32" i="81"/>
  <c r="AC136" i="81"/>
  <c r="M127" i="81"/>
  <c r="M143" i="81" s="1"/>
  <c r="M145" i="81" s="1"/>
  <c r="M156" i="81" s="1"/>
  <c r="AC155" i="81"/>
  <c r="N127" i="81"/>
  <c r="N143" i="81" s="1"/>
  <c r="Z116" i="81"/>
  <c r="AC116" i="81" s="1"/>
  <c r="K127" i="81"/>
  <c r="K143" i="81" s="1"/>
  <c r="K145" i="81" s="1"/>
  <c r="K156" i="81" s="1"/>
  <c r="AC12" i="81"/>
  <c r="AC75" i="81"/>
  <c r="AC141" i="81"/>
  <c r="H142" i="81"/>
  <c r="H50" i="81"/>
  <c r="F127" i="81"/>
  <c r="F143" i="81" s="1"/>
  <c r="F145" i="81" s="1"/>
  <c r="F156" i="81" s="1"/>
  <c r="O127" i="81"/>
  <c r="O143" i="81" s="1"/>
  <c r="O145" i="81" s="1"/>
  <c r="O156" i="81" s="1"/>
  <c r="AC50" i="81" l="1"/>
  <c r="H127" i="81"/>
  <c r="H143" i="81" s="1"/>
  <c r="N145" i="81"/>
  <c r="N156" i="81" s="1"/>
  <c r="Z144" i="81"/>
  <c r="AC144" i="81" s="1"/>
  <c r="I97" i="84"/>
  <c r="C53" i="84"/>
  <c r="I65" i="84"/>
  <c r="I66" i="84"/>
  <c r="U145" i="81"/>
  <c r="U156" i="81" s="1"/>
  <c r="AC54" i="81"/>
  <c r="AC53" i="81" s="1"/>
  <c r="AC52" i="81" s="1"/>
  <c r="Z115" i="81"/>
  <c r="AC115" i="81" s="1"/>
  <c r="I23" i="84"/>
  <c r="AC142" i="81"/>
  <c r="I146" i="84"/>
  <c r="I161" i="84"/>
  <c r="Z114" i="81" l="1"/>
  <c r="AC114" i="81" s="1"/>
  <c r="AA143" i="81"/>
  <c r="AA145" i="81" s="1"/>
  <c r="C52" i="84"/>
  <c r="C123" i="84" s="1"/>
  <c r="I53" i="84"/>
  <c r="Z113" i="81"/>
  <c r="I163" i="84"/>
  <c r="AA156" i="81" l="1"/>
  <c r="I52" i="84"/>
  <c r="H145" i="81"/>
  <c r="Z112" i="81"/>
  <c r="AC113" i="81"/>
  <c r="I123" i="84" l="1"/>
  <c r="C127" i="84"/>
  <c r="C174" i="84" s="1"/>
  <c r="Z111" i="81"/>
  <c r="Z123" i="81" s="1"/>
  <c r="Z127" i="81" s="1"/>
  <c r="AC112" i="81"/>
  <c r="AC111" i="81" s="1"/>
  <c r="H156" i="81"/>
  <c r="AC123" i="81" l="1"/>
  <c r="I174" i="84"/>
  <c r="I127" i="84"/>
  <c r="Z143" i="81" l="1"/>
  <c r="AC143" i="81" s="1"/>
  <c r="Z145" i="81" l="1"/>
  <c r="AC145" i="81" l="1"/>
  <c r="Z156" i="81"/>
  <c r="AC156" i="81" s="1"/>
  <c r="B123" i="81"/>
  <c r="B127" i="81" l="1"/>
  <c r="B143" i="81" s="1"/>
  <c r="B145" i="81" s="1"/>
  <c r="B156" i="81" s="1"/>
</calcChain>
</file>

<file path=xl/sharedStrings.xml><?xml version="1.0" encoding="utf-8"?>
<sst xmlns="http://schemas.openxmlformats.org/spreadsheetml/2006/main" count="956" uniqueCount="310">
  <si>
    <t>　　賃借料</t>
    <rPh sb="2" eb="5">
      <t>チンシャクリョウ</t>
    </rPh>
    <phoneticPr fontId="3"/>
  </si>
  <si>
    <t>　　他会計への繰入金</t>
    <rPh sb="2" eb="3">
      <t>タ</t>
    </rPh>
    <rPh sb="3" eb="5">
      <t>カイケイ</t>
    </rPh>
    <rPh sb="7" eb="9">
      <t>クリイレ</t>
    </rPh>
    <rPh sb="9" eb="10">
      <t>キン</t>
    </rPh>
    <phoneticPr fontId="3"/>
  </si>
  <si>
    <t>　　事業繰入収益</t>
    <rPh sb="2" eb="4">
      <t>ジギョウ</t>
    </rPh>
    <rPh sb="4" eb="6">
      <t>クリイレ</t>
    </rPh>
    <rPh sb="6" eb="8">
      <t>シュウエキ</t>
    </rPh>
    <phoneticPr fontId="3"/>
  </si>
  <si>
    <t>　　　　　　　　　　　　　事業名
　　　　　科目名　　　　　　　　　　　　</t>
    <rPh sb="13" eb="15">
      <t>ジギョウ</t>
    </rPh>
    <rPh sb="15" eb="16">
      <t>メイ</t>
    </rPh>
    <rPh sb="24" eb="26">
      <t>カモク</t>
    </rPh>
    <rPh sb="26" eb="27">
      <t>メイ</t>
    </rPh>
    <phoneticPr fontId="3"/>
  </si>
  <si>
    <t>　②固定資産受贈益</t>
    <rPh sb="2" eb="4">
      <t>コテイ</t>
    </rPh>
    <rPh sb="4" eb="6">
      <t>シサン</t>
    </rPh>
    <rPh sb="6" eb="8">
      <t>ジュゾウ</t>
    </rPh>
    <rPh sb="8" eb="9">
      <t>エキ</t>
    </rPh>
    <phoneticPr fontId="3"/>
  </si>
  <si>
    <t>　①固定資産売却損</t>
    <rPh sb="2" eb="4">
      <t>コテイ</t>
    </rPh>
    <rPh sb="4" eb="6">
      <t>シサン</t>
    </rPh>
    <rPh sb="6" eb="8">
      <t>バイキャク</t>
    </rPh>
    <rPh sb="8" eb="9">
      <t>ゾン</t>
    </rPh>
    <phoneticPr fontId="3"/>
  </si>
  <si>
    <t>　②固定資産除却損</t>
    <rPh sb="2" eb="4">
      <t>コテイ</t>
    </rPh>
    <rPh sb="4" eb="6">
      <t>シサン</t>
    </rPh>
    <rPh sb="6" eb="7">
      <t>ジョ</t>
    </rPh>
    <rPh sb="7" eb="8">
      <t>キャク</t>
    </rPh>
    <rPh sb="8" eb="9">
      <t>ソン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</si>
  <si>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</si>
  <si>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（単位　円）</t>
    <rPh sb="1" eb="3">
      <t>タンイ</t>
    </rPh>
    <rPh sb="4" eb="5">
      <t>エン</t>
    </rPh>
    <phoneticPr fontId="3"/>
  </si>
  <si>
    <t>Ⅰ一般正味財産増減の部</t>
    <rPh sb="1" eb="3">
      <t>イッパン</t>
    </rPh>
    <rPh sb="3" eb="5">
      <t>ショウミ</t>
    </rPh>
    <rPh sb="5" eb="7">
      <t>ザイサン</t>
    </rPh>
    <rPh sb="7" eb="9">
      <t>ゾウゲン</t>
    </rPh>
    <rPh sb="10" eb="11">
      <t>ブ</t>
    </rPh>
    <phoneticPr fontId="3"/>
  </si>
  <si>
    <t xml:space="preserve"> 1 経常増減の部</t>
    <rPh sb="3" eb="5">
      <t>ケイジョウ</t>
    </rPh>
    <rPh sb="5" eb="7">
      <t>ゾウゲン</t>
    </rPh>
    <rPh sb="8" eb="9">
      <t>ブ</t>
    </rPh>
    <phoneticPr fontId="3"/>
  </si>
  <si>
    <t>（1）経常収益</t>
    <rPh sb="3" eb="5">
      <t>ケイジョウ</t>
    </rPh>
    <rPh sb="5" eb="7">
      <t>シュウエキ</t>
    </rPh>
    <phoneticPr fontId="3"/>
  </si>
  <si>
    <t>　①特定資産運用益</t>
    <rPh sb="2" eb="4">
      <t>トクテイ</t>
    </rPh>
    <rPh sb="4" eb="6">
      <t>シサン</t>
    </rPh>
    <rPh sb="6" eb="9">
      <t>ウンヨウエキ</t>
    </rPh>
    <phoneticPr fontId="3"/>
  </si>
  <si>
    <t>　　特定資産利息</t>
    <rPh sb="2" eb="4">
      <t>トクテイ</t>
    </rPh>
    <rPh sb="4" eb="6">
      <t>シサン</t>
    </rPh>
    <rPh sb="6" eb="8">
      <t>リソク</t>
    </rPh>
    <phoneticPr fontId="3"/>
  </si>
  <si>
    <t>　　正会員会費</t>
    <rPh sb="2" eb="5">
      <t>セイカイイン</t>
    </rPh>
    <rPh sb="5" eb="7">
      <t>カイヒ</t>
    </rPh>
    <phoneticPr fontId="3"/>
  </si>
  <si>
    <t>　④事業収益</t>
    <rPh sb="2" eb="4">
      <t>ジギョウ</t>
    </rPh>
    <rPh sb="4" eb="6">
      <t>シュウエキ</t>
    </rPh>
    <phoneticPr fontId="3"/>
  </si>
  <si>
    <t>　　登録料収益</t>
    <rPh sb="2" eb="4">
      <t>トウロク</t>
    </rPh>
    <rPh sb="4" eb="5">
      <t>リョウ</t>
    </rPh>
    <rPh sb="5" eb="7">
      <t>シュウエキ</t>
    </rPh>
    <phoneticPr fontId="3"/>
  </si>
  <si>
    <t>　　販売収益</t>
    <rPh sb="2" eb="4">
      <t>ハンバイ</t>
    </rPh>
    <rPh sb="4" eb="6">
      <t>シュウエキ</t>
    </rPh>
    <phoneticPr fontId="3"/>
  </si>
  <si>
    <t>　　懇親会費収益</t>
    <rPh sb="2" eb="4">
      <t>コンシン</t>
    </rPh>
    <rPh sb="4" eb="6">
      <t>カイヒ</t>
    </rPh>
    <rPh sb="6" eb="8">
      <t>シュウエキ</t>
    </rPh>
    <phoneticPr fontId="3"/>
  </si>
  <si>
    <t>　　広告料収益</t>
    <rPh sb="2" eb="5">
      <t>コウコクリョウ</t>
    </rPh>
    <rPh sb="5" eb="7">
      <t>シュウエキ</t>
    </rPh>
    <phoneticPr fontId="3"/>
  </si>
  <si>
    <t>　　雑収益</t>
    <rPh sb="2" eb="5">
      <t>ザツシュウエキ</t>
    </rPh>
    <phoneticPr fontId="3"/>
  </si>
  <si>
    <t>　⑤受取補助金等</t>
    <rPh sb="2" eb="4">
      <t>ウケトリ</t>
    </rPh>
    <rPh sb="4" eb="8">
      <t>ホジョキンナド</t>
    </rPh>
    <phoneticPr fontId="3"/>
  </si>
  <si>
    <t>　　地方公共団体補助金</t>
    <rPh sb="2" eb="4">
      <t>チホウ</t>
    </rPh>
    <rPh sb="4" eb="6">
      <t>コウキョウ</t>
    </rPh>
    <rPh sb="6" eb="8">
      <t>ダンタイ</t>
    </rPh>
    <rPh sb="8" eb="11">
      <t>ホジョキン</t>
    </rPh>
    <phoneticPr fontId="3"/>
  </si>
  <si>
    <t>　　民間補助金</t>
    <rPh sb="2" eb="4">
      <t>ミンカン</t>
    </rPh>
    <rPh sb="4" eb="7">
      <t>ホジョキン</t>
    </rPh>
    <phoneticPr fontId="3"/>
  </si>
  <si>
    <t>　　補助金等交付業務受託金</t>
    <rPh sb="2" eb="4">
      <t>ホジョ</t>
    </rPh>
    <rPh sb="4" eb="5">
      <t>キン</t>
    </rPh>
    <rPh sb="5" eb="6">
      <t>トウ</t>
    </rPh>
    <rPh sb="6" eb="8">
      <t>コウフ</t>
    </rPh>
    <rPh sb="8" eb="10">
      <t>ギョウム</t>
    </rPh>
    <rPh sb="10" eb="12">
      <t>ジュタク</t>
    </rPh>
    <rPh sb="12" eb="13">
      <t>キン</t>
    </rPh>
    <phoneticPr fontId="3"/>
  </si>
  <si>
    <t>　⑥受取負担金</t>
    <rPh sb="2" eb="4">
      <t>ウケトリ</t>
    </rPh>
    <rPh sb="4" eb="7">
      <t>フタンキン</t>
    </rPh>
    <phoneticPr fontId="3"/>
  </si>
  <si>
    <t>　　受取負担金</t>
    <rPh sb="2" eb="4">
      <t>ウケトリ</t>
    </rPh>
    <rPh sb="4" eb="7">
      <t>フタンキン</t>
    </rPh>
    <phoneticPr fontId="3"/>
  </si>
  <si>
    <t>　⑦受取寄付金</t>
    <rPh sb="2" eb="4">
      <t>ウケトリ</t>
    </rPh>
    <rPh sb="4" eb="7">
      <t>キフキン</t>
    </rPh>
    <phoneticPr fontId="3"/>
  </si>
  <si>
    <t>　　受取寄付金</t>
    <rPh sb="2" eb="4">
      <t>ウケトリ</t>
    </rPh>
    <rPh sb="4" eb="7">
      <t>キフキン</t>
    </rPh>
    <phoneticPr fontId="3"/>
  </si>
  <si>
    <t>　⑧雑収益</t>
    <rPh sb="2" eb="5">
      <t>ザツシュウエキ</t>
    </rPh>
    <phoneticPr fontId="3"/>
  </si>
  <si>
    <t>　　受取利息収益</t>
    <rPh sb="2" eb="4">
      <t>ウケトリ</t>
    </rPh>
    <rPh sb="4" eb="6">
      <t>リソク</t>
    </rPh>
    <rPh sb="6" eb="8">
      <t>シュウエキ</t>
    </rPh>
    <phoneticPr fontId="3"/>
  </si>
  <si>
    <t>　　その他雑収益</t>
    <rPh sb="4" eb="5">
      <t>タ</t>
    </rPh>
    <rPh sb="5" eb="8">
      <t>ザツシュウエキ</t>
    </rPh>
    <phoneticPr fontId="3"/>
  </si>
  <si>
    <t>経常収益計</t>
    <rPh sb="0" eb="2">
      <t>ケイジョウ</t>
    </rPh>
    <rPh sb="2" eb="4">
      <t>シュウエキ</t>
    </rPh>
    <rPh sb="4" eb="5">
      <t>ケイ</t>
    </rPh>
    <phoneticPr fontId="3"/>
  </si>
  <si>
    <t>（2）経常費用</t>
    <rPh sb="3" eb="5">
      <t>ケイジョウ</t>
    </rPh>
    <rPh sb="5" eb="7">
      <t>ヒヨウ</t>
    </rPh>
    <phoneticPr fontId="3"/>
  </si>
  <si>
    <t>　　事業費</t>
    <rPh sb="2" eb="5">
      <t>ジギョウヒ</t>
    </rPh>
    <phoneticPr fontId="3"/>
  </si>
  <si>
    <t>　②管理費</t>
    <rPh sb="2" eb="5">
      <t>カンリヒ</t>
    </rPh>
    <phoneticPr fontId="3"/>
  </si>
  <si>
    <t>　　給料手当</t>
    <rPh sb="2" eb="4">
      <t>キュウリョウ</t>
    </rPh>
    <rPh sb="4" eb="6">
      <t>テアテ</t>
    </rPh>
    <phoneticPr fontId="3"/>
  </si>
  <si>
    <t>　　福利厚生費</t>
    <rPh sb="2" eb="4">
      <t>フクリ</t>
    </rPh>
    <rPh sb="4" eb="7">
      <t>コウセイヒ</t>
    </rPh>
    <phoneticPr fontId="3"/>
  </si>
  <si>
    <t>　　消耗品費</t>
    <rPh sb="2" eb="4">
      <t>ショウモウ</t>
    </rPh>
    <rPh sb="4" eb="5">
      <t>ヒン</t>
    </rPh>
    <rPh sb="5" eb="6">
      <t>ヒ</t>
    </rPh>
    <phoneticPr fontId="3"/>
  </si>
  <si>
    <t>　　リース料</t>
    <rPh sb="5" eb="6">
      <t>リョウ</t>
    </rPh>
    <phoneticPr fontId="3"/>
  </si>
  <si>
    <t>　　修繕費</t>
    <rPh sb="2" eb="5">
      <t>シュウゼンヒ</t>
    </rPh>
    <phoneticPr fontId="3"/>
  </si>
  <si>
    <t>　　業務委託費</t>
    <rPh sb="2" eb="4">
      <t>ギョウム</t>
    </rPh>
    <rPh sb="4" eb="6">
      <t>イタク</t>
    </rPh>
    <rPh sb="6" eb="7">
      <t>ヒ</t>
    </rPh>
    <phoneticPr fontId="3"/>
  </si>
  <si>
    <t>　　渉外費</t>
    <rPh sb="2" eb="4">
      <t>ショウガイ</t>
    </rPh>
    <rPh sb="4" eb="5">
      <t>ヒ</t>
    </rPh>
    <phoneticPr fontId="3"/>
  </si>
  <si>
    <t>　③負担金</t>
    <rPh sb="2" eb="5">
      <t>フタンキン</t>
    </rPh>
    <phoneticPr fontId="3"/>
  </si>
  <si>
    <t>　④他会計への繰入金</t>
    <rPh sb="2" eb="3">
      <t>ホカ</t>
    </rPh>
    <rPh sb="3" eb="5">
      <t>カイケイ</t>
    </rPh>
    <rPh sb="7" eb="10">
      <t>クリイレキン</t>
    </rPh>
    <phoneticPr fontId="3"/>
  </si>
  <si>
    <t>　　日本ＪＣ本体会計への繰入金</t>
    <rPh sb="2" eb="4">
      <t>ニホン</t>
    </rPh>
    <rPh sb="6" eb="8">
      <t>ホンタイ</t>
    </rPh>
    <rPh sb="8" eb="10">
      <t>カイケイ</t>
    </rPh>
    <rPh sb="12" eb="14">
      <t>クリイレ</t>
    </rPh>
    <rPh sb="14" eb="15">
      <t>キン</t>
    </rPh>
    <phoneticPr fontId="3"/>
  </si>
  <si>
    <t>　　地区・ﾌﾞﾛｯｸ協議会への繰入金</t>
    <rPh sb="2" eb="4">
      <t>チク</t>
    </rPh>
    <rPh sb="9" eb="14">
      <t>キョウギカイヘノ</t>
    </rPh>
    <rPh sb="14" eb="17">
      <t>クリイレキン</t>
    </rPh>
    <phoneticPr fontId="3"/>
  </si>
  <si>
    <t>経常費用計</t>
    <rPh sb="0" eb="2">
      <t>ケイジョウ</t>
    </rPh>
    <rPh sb="2" eb="4">
      <t>ヒヨウ</t>
    </rPh>
    <rPh sb="4" eb="5">
      <t>ケイ</t>
    </rPh>
    <phoneticPr fontId="3"/>
  </si>
  <si>
    <t>評価損益等調整前当期経常増減額</t>
    <rPh sb="0" eb="2">
      <t>ヒョウカ</t>
    </rPh>
    <rPh sb="2" eb="4">
      <t>ソンエキ</t>
    </rPh>
    <rPh sb="4" eb="5">
      <t>トウ</t>
    </rPh>
    <rPh sb="5" eb="8">
      <t>チョウセイマエ</t>
    </rPh>
    <rPh sb="8" eb="10">
      <t>トウキ</t>
    </rPh>
    <rPh sb="10" eb="12">
      <t>ケイジョウ</t>
    </rPh>
    <rPh sb="12" eb="15">
      <t>ゾウゲンガク</t>
    </rPh>
    <phoneticPr fontId="3"/>
  </si>
  <si>
    <t>特定資産評価損益等</t>
    <rPh sb="0" eb="2">
      <t>トクテイ</t>
    </rPh>
    <rPh sb="2" eb="4">
      <t>シサン</t>
    </rPh>
    <rPh sb="4" eb="6">
      <t>ヒョウカ</t>
    </rPh>
    <rPh sb="6" eb="8">
      <t>ソンエキ</t>
    </rPh>
    <rPh sb="8" eb="9">
      <t>トウ</t>
    </rPh>
    <phoneticPr fontId="3"/>
  </si>
  <si>
    <t>評価損益等計</t>
    <rPh sb="0" eb="2">
      <t>ヒョウカ</t>
    </rPh>
    <rPh sb="2" eb="4">
      <t>ソンエキ</t>
    </rPh>
    <rPh sb="4" eb="5">
      <t>トウ</t>
    </rPh>
    <rPh sb="5" eb="6">
      <t>ケイ</t>
    </rPh>
    <phoneticPr fontId="3"/>
  </si>
  <si>
    <t>当期経常増減額</t>
    <rPh sb="0" eb="2">
      <t>トウキ</t>
    </rPh>
    <rPh sb="2" eb="4">
      <t>ケイジョウ</t>
    </rPh>
    <rPh sb="4" eb="6">
      <t>ゾウゲン</t>
    </rPh>
    <rPh sb="6" eb="7">
      <t>ガク</t>
    </rPh>
    <phoneticPr fontId="3"/>
  </si>
  <si>
    <t xml:space="preserve"> 2 経常外増減の部</t>
    <rPh sb="3" eb="5">
      <t>ケイジョウ</t>
    </rPh>
    <rPh sb="5" eb="6">
      <t>ガイ</t>
    </rPh>
    <rPh sb="6" eb="8">
      <t>ゾウゲン</t>
    </rPh>
    <rPh sb="9" eb="10">
      <t>ブ</t>
    </rPh>
    <phoneticPr fontId="3"/>
  </si>
  <si>
    <t>（1）経常外収益</t>
    <rPh sb="3" eb="5">
      <t>ケイジョウ</t>
    </rPh>
    <rPh sb="5" eb="6">
      <t>ガイ</t>
    </rPh>
    <rPh sb="6" eb="8">
      <t>シュウエキ</t>
    </rPh>
    <phoneticPr fontId="3"/>
  </si>
  <si>
    <t>　　建物売却益</t>
    <rPh sb="2" eb="4">
      <t>タテモノ</t>
    </rPh>
    <rPh sb="4" eb="7">
      <t>バイキャクエキ</t>
    </rPh>
    <phoneticPr fontId="3"/>
  </si>
  <si>
    <t>　　構築物売却益</t>
    <rPh sb="2" eb="4">
      <t>コウチク</t>
    </rPh>
    <rPh sb="4" eb="5">
      <t>ブツ</t>
    </rPh>
    <rPh sb="5" eb="8">
      <t>バイキャクエキ</t>
    </rPh>
    <phoneticPr fontId="3"/>
  </si>
  <si>
    <t>経常外収益計</t>
    <rPh sb="0" eb="2">
      <t>ケイジョウ</t>
    </rPh>
    <rPh sb="2" eb="3">
      <t>ガイ</t>
    </rPh>
    <rPh sb="3" eb="5">
      <t>シュウエキ</t>
    </rPh>
    <rPh sb="5" eb="6">
      <t>ケイ</t>
    </rPh>
    <phoneticPr fontId="3"/>
  </si>
  <si>
    <t>（2）経常外費用</t>
    <rPh sb="3" eb="5">
      <t>ケイジョウ</t>
    </rPh>
    <rPh sb="5" eb="6">
      <t>ガイ</t>
    </rPh>
    <rPh sb="6" eb="8">
      <t>ヒヨウ</t>
    </rPh>
    <phoneticPr fontId="3"/>
  </si>
  <si>
    <t>　　什器備品除却損</t>
    <rPh sb="2" eb="4">
      <t>ジュウキ</t>
    </rPh>
    <rPh sb="4" eb="6">
      <t>ビヒン</t>
    </rPh>
    <rPh sb="6" eb="7">
      <t>ジョ</t>
    </rPh>
    <rPh sb="7" eb="8">
      <t>キャク</t>
    </rPh>
    <rPh sb="8" eb="9">
      <t>ソン</t>
    </rPh>
    <phoneticPr fontId="3"/>
  </si>
  <si>
    <t>経常外費用計</t>
    <rPh sb="0" eb="2">
      <t>ケイジョウ</t>
    </rPh>
    <rPh sb="2" eb="3">
      <t>ガイ</t>
    </rPh>
    <rPh sb="3" eb="5">
      <t>ヒヨウ</t>
    </rPh>
    <rPh sb="5" eb="6">
      <t>ケイ</t>
    </rPh>
    <phoneticPr fontId="3"/>
  </si>
  <si>
    <t>当期経常外増減額</t>
    <rPh sb="0" eb="2">
      <t>トウキ</t>
    </rPh>
    <rPh sb="2" eb="4">
      <t>ケイジョウ</t>
    </rPh>
    <rPh sb="4" eb="5">
      <t>ガイ</t>
    </rPh>
    <rPh sb="5" eb="7">
      <t>ゾウゲン</t>
    </rPh>
    <rPh sb="7" eb="8">
      <t>ガク</t>
    </rPh>
    <phoneticPr fontId="3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</si>
  <si>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</si>
  <si>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</si>
  <si>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一般正味財産期末残高</t>
    <rPh sb="0" eb="2">
      <t>イッパン</t>
    </rPh>
    <rPh sb="2" eb="4">
      <t>ショウミ</t>
    </rPh>
    <rPh sb="4" eb="6">
      <t>ザイサン</t>
    </rPh>
    <rPh sb="6" eb="7">
      <t>キ</t>
    </rPh>
    <rPh sb="7" eb="8">
      <t>マツ</t>
    </rPh>
    <rPh sb="8" eb="10">
      <t>ザンダカ</t>
    </rPh>
    <phoneticPr fontId="3"/>
  </si>
  <si>
    <t>Ⅱ指定正味財産増減の部</t>
    <rPh sb="1" eb="3">
      <t>シテイ</t>
    </rPh>
    <rPh sb="3" eb="5">
      <t>ショウミ</t>
    </rPh>
    <rPh sb="5" eb="7">
      <t>ザイサン</t>
    </rPh>
    <rPh sb="7" eb="9">
      <t>ゾウゲン</t>
    </rPh>
    <rPh sb="10" eb="11">
      <t>ブ</t>
    </rPh>
    <phoneticPr fontId="3"/>
  </si>
  <si>
    <t>　①固定資産受贈益</t>
    <rPh sb="2" eb="4">
      <t>コテイ</t>
    </rPh>
    <rPh sb="4" eb="6">
      <t>シサン</t>
    </rPh>
    <rPh sb="6" eb="8">
      <t>ジュゾウ</t>
    </rPh>
    <rPh sb="8" eb="9">
      <t>エキ</t>
    </rPh>
    <phoneticPr fontId="3"/>
  </si>
  <si>
    <t>　②基本財産評価益</t>
    <rPh sb="2" eb="4">
      <t>キホン</t>
    </rPh>
    <rPh sb="4" eb="6">
      <t>ザイサン</t>
    </rPh>
    <rPh sb="6" eb="9">
      <t>ヒョウカエキ</t>
    </rPh>
    <phoneticPr fontId="3"/>
  </si>
  <si>
    <t>　③特定資産評価益</t>
    <rPh sb="2" eb="4">
      <t>トクテイ</t>
    </rPh>
    <rPh sb="4" eb="6">
      <t>シサン</t>
    </rPh>
    <rPh sb="6" eb="8">
      <t>ヒョウカ</t>
    </rPh>
    <rPh sb="8" eb="9">
      <t>エキ</t>
    </rPh>
    <phoneticPr fontId="3"/>
  </si>
  <si>
    <t>　④基本財産評価損</t>
    <rPh sb="2" eb="4">
      <t>キホン</t>
    </rPh>
    <rPh sb="4" eb="6">
      <t>ザイサン</t>
    </rPh>
    <rPh sb="6" eb="8">
      <t>ヒョウカ</t>
    </rPh>
    <rPh sb="8" eb="9">
      <t>ソン</t>
    </rPh>
    <phoneticPr fontId="3"/>
  </si>
  <si>
    <t>　⑤特定資産評価損</t>
    <rPh sb="2" eb="4">
      <t>トクテイ</t>
    </rPh>
    <rPh sb="4" eb="6">
      <t>シサン</t>
    </rPh>
    <rPh sb="6" eb="8">
      <t>ヒョウカ</t>
    </rPh>
    <rPh sb="8" eb="9">
      <t>ソン</t>
    </rPh>
    <phoneticPr fontId="3"/>
  </si>
  <si>
    <t>　⑥一般正味財産への振替額</t>
    <rPh sb="2" eb="4">
      <t>イッパン</t>
    </rPh>
    <rPh sb="4" eb="6">
      <t>ショウミ</t>
    </rPh>
    <rPh sb="6" eb="8">
      <t>ザイサン</t>
    </rPh>
    <rPh sb="10" eb="12">
      <t>フリカ</t>
    </rPh>
    <rPh sb="12" eb="13">
      <t>ガク</t>
    </rPh>
    <phoneticPr fontId="3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</si>
  <si>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</si>
  <si>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</si>
  <si>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</si>
  <si>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Ⅲ正味財産期末残高</t>
    <rPh sb="1" eb="3">
      <t>ショウミ</t>
    </rPh>
    <rPh sb="3" eb="5">
      <t>ザイサン</t>
    </rPh>
    <rPh sb="5" eb="7">
      <t>キマツ</t>
    </rPh>
    <rPh sb="7" eb="9">
      <t>ザンダカ</t>
    </rPh>
    <phoneticPr fontId="3"/>
  </si>
  <si>
    <t>　　国庫補助金</t>
    <rPh sb="2" eb="4">
      <t>コッコ</t>
    </rPh>
    <rPh sb="4" eb="7">
      <t>ホジョキン</t>
    </rPh>
    <phoneticPr fontId="3"/>
  </si>
  <si>
    <t>　　国庫助成金</t>
    <rPh sb="2" eb="4">
      <t>コッコ</t>
    </rPh>
    <rPh sb="4" eb="7">
      <t>ジョセイキン</t>
    </rPh>
    <phoneticPr fontId="3"/>
  </si>
  <si>
    <t>　　地方公共団体助成金</t>
    <rPh sb="2" eb="4">
      <t>チホウ</t>
    </rPh>
    <rPh sb="4" eb="6">
      <t>コウキョウ</t>
    </rPh>
    <rPh sb="6" eb="8">
      <t>ダンタイ</t>
    </rPh>
    <rPh sb="8" eb="11">
      <t>ジョセイキン</t>
    </rPh>
    <phoneticPr fontId="3"/>
  </si>
  <si>
    <t>　　民間助成金</t>
    <rPh sb="2" eb="4">
      <t>ミンカン</t>
    </rPh>
    <rPh sb="4" eb="7">
      <t>ジョセイキン</t>
    </rPh>
    <phoneticPr fontId="3"/>
  </si>
  <si>
    <t>　　受取募金</t>
    <rPh sb="2" eb="4">
      <t>ウケトリ</t>
    </rPh>
    <rPh sb="4" eb="6">
      <t>ボキン</t>
    </rPh>
    <phoneticPr fontId="3"/>
  </si>
  <si>
    <t>事業費繰入金</t>
    <rPh sb="0" eb="3">
      <t>ジギョウヒ</t>
    </rPh>
    <rPh sb="3" eb="6">
      <t>クリイレキン</t>
    </rPh>
    <phoneticPr fontId="3"/>
  </si>
  <si>
    <t>会場設営費</t>
    <rPh sb="0" eb="2">
      <t>カイジョウ</t>
    </rPh>
    <rPh sb="2" eb="5">
      <t>セツエイヒ</t>
    </rPh>
    <phoneticPr fontId="3"/>
  </si>
  <si>
    <t>本部団設営費</t>
    <rPh sb="0" eb="2">
      <t>ホンブ</t>
    </rPh>
    <rPh sb="2" eb="3">
      <t>ダン</t>
    </rPh>
    <rPh sb="3" eb="6">
      <t>セツエイヒ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</si>
  <si>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</si>
  <si>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</si>
  <si>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</si>
  <si>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</si>
  <si>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懇親会費</t>
    <rPh sb="0" eb="2">
      <t>コンシン</t>
    </rPh>
    <rPh sb="2" eb="4">
      <t>カイヒ</t>
    </rPh>
    <phoneticPr fontId="3"/>
  </si>
  <si>
    <t>渉外費</t>
    <rPh sb="0" eb="3">
      <t>ショウガイヒ</t>
    </rPh>
    <phoneticPr fontId="3"/>
  </si>
  <si>
    <t>旅費交通費</t>
    <rPh sb="0" eb="2">
      <t>リョヒ</t>
    </rPh>
    <rPh sb="2" eb="5">
      <t>コウツウヒ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</si>
  <si>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</si>
  <si>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</si>
  <si>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　　預り金収益</t>
    <rPh sb="2" eb="3">
      <t>アズカ</t>
    </rPh>
    <rPh sb="4" eb="5">
      <t>キン</t>
    </rPh>
    <rPh sb="5" eb="7">
      <t>シュウエキ</t>
    </rPh>
    <phoneticPr fontId="3"/>
  </si>
  <si>
    <t>消費税負担金</t>
    <rPh sb="0" eb="3">
      <t>ショウヒゼイ</t>
    </rPh>
    <rPh sb="3" eb="6">
      <t>フタンキン</t>
    </rPh>
    <phoneticPr fontId="3"/>
  </si>
  <si>
    <t>外部監査負担金</t>
    <rPh sb="0" eb="2">
      <t>ガイブ</t>
    </rPh>
    <rPh sb="2" eb="4">
      <t>カンサ</t>
    </rPh>
    <rPh sb="4" eb="7">
      <t>フタンキン</t>
    </rPh>
    <phoneticPr fontId="3"/>
  </si>
  <si>
    <t>会計ソフト負担金</t>
    <rPh sb="0" eb="2">
      <t>カイケイ</t>
    </rPh>
    <rPh sb="5" eb="8">
      <t>フタンキン</t>
    </rPh>
    <phoneticPr fontId="3"/>
  </si>
  <si>
    <t>その他繰入金</t>
    <rPh sb="2" eb="3">
      <t>タ</t>
    </rPh>
    <rPh sb="3" eb="6">
      <t>クリイレキン</t>
    </rPh>
    <phoneticPr fontId="3"/>
  </si>
  <si>
    <t>備考</t>
    <rPh sb="0" eb="2">
      <t>ビコウ</t>
    </rPh>
    <phoneticPr fontId="3"/>
  </si>
  <si>
    <t>　　寄付金収入</t>
    <rPh sb="2" eb="5">
      <t>キフキン</t>
    </rPh>
    <rPh sb="5" eb="7">
      <t>シュウニュウ</t>
    </rPh>
    <phoneticPr fontId="3"/>
  </si>
  <si>
    <t>　②受取会費</t>
    <rPh sb="2" eb="4">
      <t>ウケトリ</t>
    </rPh>
    <rPh sb="4" eb="6">
      <t>カイヒ</t>
    </rPh>
    <phoneticPr fontId="3"/>
  </si>
  <si>
    <t>　③入会金</t>
    <rPh sb="2" eb="5">
      <t>ニュウカイキン</t>
    </rPh>
    <phoneticPr fontId="3"/>
  </si>
  <si>
    <t>　　正会員入会金</t>
    <rPh sb="2" eb="5">
      <t>セイカイイン</t>
    </rPh>
    <rPh sb="5" eb="8">
      <t>ニュウカイキン</t>
    </rPh>
    <phoneticPr fontId="3"/>
  </si>
  <si>
    <t>　　特別会員入会金</t>
    <rPh sb="2" eb="4">
      <t>トクベツ</t>
    </rPh>
    <rPh sb="4" eb="6">
      <t>カイイン</t>
    </rPh>
    <rPh sb="6" eb="9">
      <t>ニュウカイキン</t>
    </rPh>
    <phoneticPr fontId="3"/>
  </si>
  <si>
    <t>　　ＪＣＩ会費</t>
    <rPh sb="5" eb="7">
      <t>カイヒ</t>
    </rPh>
    <phoneticPr fontId="3"/>
  </si>
  <si>
    <t>　　国際協力資金</t>
    <rPh sb="2" eb="4">
      <t>コクサイ</t>
    </rPh>
    <rPh sb="4" eb="6">
      <t>キョウリョク</t>
    </rPh>
    <rPh sb="6" eb="8">
      <t>シキン</t>
    </rPh>
    <phoneticPr fontId="3"/>
  </si>
  <si>
    <t>　⑤積立金</t>
    <rPh sb="2" eb="4">
      <t>ツミタテ</t>
    </rPh>
    <rPh sb="4" eb="5">
      <t>キン</t>
    </rPh>
    <phoneticPr fontId="3"/>
  </si>
  <si>
    <t>　　　基金</t>
    <rPh sb="3" eb="5">
      <t>キキン</t>
    </rPh>
    <phoneticPr fontId="3"/>
  </si>
  <si>
    <t>　　　近代化積立金</t>
    <rPh sb="3" eb="6">
      <t>キンダイカ</t>
    </rPh>
    <rPh sb="6" eb="8">
      <t>ツミタテ</t>
    </rPh>
    <rPh sb="8" eb="9">
      <t>キン</t>
    </rPh>
    <phoneticPr fontId="3"/>
  </si>
  <si>
    <t>　　日本ＪＣ会費　基本金</t>
    <rPh sb="2" eb="4">
      <t>ニホン</t>
    </rPh>
    <rPh sb="6" eb="8">
      <t>カイヒ</t>
    </rPh>
    <rPh sb="9" eb="11">
      <t>キホン</t>
    </rPh>
    <rPh sb="11" eb="12">
      <t>キン</t>
    </rPh>
    <phoneticPr fontId="3"/>
  </si>
  <si>
    <t>　　日本ＪＣ会費　付加金</t>
    <rPh sb="2" eb="4">
      <t>ニホン</t>
    </rPh>
    <rPh sb="6" eb="8">
      <t>カイヒ</t>
    </rPh>
    <rPh sb="9" eb="11">
      <t>フカ</t>
    </rPh>
    <rPh sb="11" eb="12">
      <t>キン</t>
    </rPh>
    <phoneticPr fontId="3"/>
  </si>
  <si>
    <t>　　日本ＪＣ会費　前期追加付加金</t>
    <rPh sb="2" eb="4">
      <t>ニホン</t>
    </rPh>
    <rPh sb="6" eb="8">
      <t>カイヒ</t>
    </rPh>
    <rPh sb="9" eb="11">
      <t>ゼンキ</t>
    </rPh>
    <rPh sb="11" eb="13">
      <t>ツイカ</t>
    </rPh>
    <rPh sb="13" eb="15">
      <t>フカ</t>
    </rPh>
    <rPh sb="15" eb="16">
      <t>キン</t>
    </rPh>
    <phoneticPr fontId="3"/>
  </si>
  <si>
    <t>　　地区（協）会費　基本金</t>
    <rPh sb="2" eb="4">
      <t>チク</t>
    </rPh>
    <rPh sb="5" eb="6">
      <t>キョウ</t>
    </rPh>
    <rPh sb="7" eb="9">
      <t>カイヒ</t>
    </rPh>
    <rPh sb="10" eb="12">
      <t>キホン</t>
    </rPh>
    <rPh sb="12" eb="13">
      <t>キン</t>
    </rPh>
    <phoneticPr fontId="3"/>
  </si>
  <si>
    <t>　　地区（協）会費　付加金</t>
    <rPh sb="2" eb="4">
      <t>チク</t>
    </rPh>
    <rPh sb="5" eb="6">
      <t>キョウ</t>
    </rPh>
    <rPh sb="7" eb="9">
      <t>カイヒ</t>
    </rPh>
    <rPh sb="10" eb="12">
      <t>フカ</t>
    </rPh>
    <rPh sb="12" eb="13">
      <t>キン</t>
    </rPh>
    <phoneticPr fontId="3"/>
  </si>
  <si>
    <t>　　地区（協）会費　前期追加付加金</t>
    <rPh sb="2" eb="4">
      <t>チク</t>
    </rPh>
    <rPh sb="5" eb="6">
      <t>キョウ</t>
    </rPh>
    <rPh sb="7" eb="9">
      <t>カイヒ</t>
    </rPh>
    <rPh sb="10" eb="12">
      <t>ゼンキ</t>
    </rPh>
    <rPh sb="12" eb="14">
      <t>ツイカ</t>
    </rPh>
    <rPh sb="14" eb="16">
      <t>フカ</t>
    </rPh>
    <rPh sb="16" eb="17">
      <t>キン</t>
    </rPh>
    <phoneticPr fontId="3"/>
  </si>
  <si>
    <t>　　ブロック（協）会費　基本金</t>
    <rPh sb="7" eb="8">
      <t>キョウ</t>
    </rPh>
    <rPh sb="9" eb="11">
      <t>カイヒ</t>
    </rPh>
    <rPh sb="12" eb="14">
      <t>キホン</t>
    </rPh>
    <rPh sb="14" eb="15">
      <t>キン</t>
    </rPh>
    <phoneticPr fontId="3"/>
  </si>
  <si>
    <t>　　ブロック（協）会費　付加金</t>
    <rPh sb="7" eb="8">
      <t>キョウ</t>
    </rPh>
    <rPh sb="9" eb="11">
      <t>カイヒ</t>
    </rPh>
    <rPh sb="12" eb="14">
      <t>フカ</t>
    </rPh>
    <rPh sb="14" eb="15">
      <t>キン</t>
    </rPh>
    <phoneticPr fontId="3"/>
  </si>
  <si>
    <t>　　ブロック（協）会費　前期付加金</t>
    <rPh sb="7" eb="8">
      <t>キョウ</t>
    </rPh>
    <rPh sb="9" eb="11">
      <t>カイヒ</t>
    </rPh>
    <rPh sb="12" eb="14">
      <t>ゼンキ</t>
    </rPh>
    <rPh sb="14" eb="16">
      <t>フカ</t>
    </rPh>
    <rPh sb="16" eb="17">
      <t>キン</t>
    </rPh>
    <phoneticPr fontId="3"/>
  </si>
  <si>
    <t>管理費より公益事業配賦金</t>
    <rPh sb="0" eb="2">
      <t>カンリ</t>
    </rPh>
    <rPh sb="2" eb="3">
      <t>ヒ</t>
    </rPh>
    <rPh sb="5" eb="7">
      <t>コウエキ</t>
    </rPh>
    <rPh sb="7" eb="9">
      <t>ジギョウ</t>
    </rPh>
    <rPh sb="9" eb="11">
      <t>ハイフ</t>
    </rPh>
    <rPh sb="11" eb="12">
      <t>キン</t>
    </rPh>
    <phoneticPr fontId="3"/>
  </si>
  <si>
    <t>　　公益事業配賦金</t>
    <rPh sb="2" eb="4">
      <t>コウエキ</t>
    </rPh>
    <rPh sb="4" eb="6">
      <t>ジギョウ</t>
    </rPh>
    <rPh sb="6" eb="8">
      <t>ハイフ</t>
    </rPh>
    <rPh sb="8" eb="9">
      <t>キン</t>
    </rPh>
    <phoneticPr fontId="3"/>
  </si>
  <si>
    <t>負担金より公益事業配賦金</t>
    <rPh sb="0" eb="3">
      <t>フタンキン</t>
    </rPh>
    <rPh sb="5" eb="7">
      <t>コウエキ</t>
    </rPh>
    <rPh sb="7" eb="9">
      <t>ジギョウ</t>
    </rPh>
    <rPh sb="9" eb="11">
      <t>ハイフ</t>
    </rPh>
    <rPh sb="11" eb="12">
      <t>キン</t>
    </rPh>
    <phoneticPr fontId="3"/>
  </si>
  <si>
    <t xml:space="preserve">    次年度繰越金</t>
    <rPh sb="4" eb="7">
      <t>ジネンド</t>
    </rPh>
    <rPh sb="7" eb="9">
      <t>クリコシ</t>
    </rPh>
    <rPh sb="9" eb="10">
      <t>キン</t>
    </rPh>
    <phoneticPr fontId="3"/>
  </si>
  <si>
    <t>　　新入会員会費（前期本入会）</t>
    <rPh sb="2" eb="4">
      <t>シンニュウ</t>
    </rPh>
    <rPh sb="4" eb="6">
      <t>カイイン</t>
    </rPh>
    <rPh sb="6" eb="8">
      <t>カイヒ</t>
    </rPh>
    <rPh sb="9" eb="11">
      <t>ゼンキ</t>
    </rPh>
    <phoneticPr fontId="3"/>
  </si>
  <si>
    <t>　　　　　〃　　（後期本入会）</t>
    <rPh sb="9" eb="11">
      <t>コウキ</t>
    </rPh>
    <rPh sb="11" eb="12">
      <t>ホン</t>
    </rPh>
    <rPh sb="12" eb="14">
      <t>ニュウカイ</t>
    </rPh>
    <phoneticPr fontId="3"/>
  </si>
  <si>
    <t>　　出向者負担金</t>
    <rPh sb="2" eb="5">
      <t>シュッコウシャ</t>
    </rPh>
    <rPh sb="5" eb="8">
      <t>フタンキン</t>
    </rPh>
    <phoneticPr fontId="3"/>
  </si>
  <si>
    <t>　　WE BELIVE購読料</t>
    <rPh sb="11" eb="14">
      <t>コウドクリョウ</t>
    </rPh>
    <phoneticPr fontId="3"/>
  </si>
  <si>
    <t>　⑨他会計からの繰入金収入</t>
    <rPh sb="2" eb="3">
      <t>タ</t>
    </rPh>
    <rPh sb="3" eb="5">
      <t>カイケイ</t>
    </rPh>
    <rPh sb="8" eb="10">
      <t>クリイレ</t>
    </rPh>
    <rPh sb="10" eb="11">
      <t>キン</t>
    </rPh>
    <rPh sb="11" eb="13">
      <t>シュウニュウ</t>
    </rPh>
    <phoneticPr fontId="3"/>
  </si>
  <si>
    <t>修繕費・管理費</t>
    <rPh sb="0" eb="3">
      <t>シュウゼンヒ</t>
    </rPh>
    <rPh sb="4" eb="7">
      <t>カンリヒ</t>
    </rPh>
    <phoneticPr fontId="3"/>
  </si>
  <si>
    <t>共通</t>
    <rPh sb="0" eb="2">
      <t>キョウツウ</t>
    </rPh>
    <phoneticPr fontId="3"/>
  </si>
  <si>
    <t>事業運営費</t>
    <rPh sb="0" eb="2">
      <t>ジギョウ</t>
    </rPh>
    <rPh sb="2" eb="4">
      <t>ウンエイ</t>
    </rPh>
    <rPh sb="4" eb="5">
      <t>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</si>
  <si>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</si>
  <si>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支払い預り金</t>
    <rPh sb="0" eb="2">
      <t>シハラ</t>
    </rPh>
    <phoneticPr fontId="3"/>
  </si>
  <si>
    <t>退職給付費用</t>
    <rPh sb="0" eb="2">
      <t>タイショク</t>
    </rPh>
    <rPh sb="2" eb="4">
      <t>キュウフ</t>
    </rPh>
    <rPh sb="4" eb="6">
      <t>ヒヨウ</t>
    </rPh>
    <phoneticPr fontId="3"/>
  </si>
  <si>
    <t>通信印刷費</t>
    <rPh sb="0" eb="2">
      <t>ツウシン</t>
    </rPh>
    <rPh sb="2" eb="4">
      <t>インサツ</t>
    </rPh>
    <rPh sb="4" eb="5">
      <t>ヒ</t>
    </rPh>
    <phoneticPr fontId="3"/>
  </si>
  <si>
    <t>　　消耗備品費</t>
    <rPh sb="2" eb="4">
      <t>ショウモウ</t>
    </rPh>
    <rPh sb="4" eb="6">
      <t>ビヒン</t>
    </rPh>
    <rPh sb="6" eb="7">
      <t>ヒ</t>
    </rPh>
    <phoneticPr fontId="3"/>
  </si>
  <si>
    <t>　　光熱水道費</t>
    <rPh sb="2" eb="4">
      <t>コウネツ</t>
    </rPh>
    <rPh sb="4" eb="7">
      <t>スイドウヒ</t>
    </rPh>
    <phoneticPr fontId="3"/>
  </si>
  <si>
    <t>租税公課</t>
    <rPh sb="0" eb="2">
      <t>ソゼイ</t>
    </rPh>
    <rPh sb="2" eb="4">
      <t>コウカ</t>
    </rPh>
    <phoneticPr fontId="3"/>
  </si>
  <si>
    <t>　　慶弔費</t>
    <rPh sb="2" eb="4">
      <t>ケイチョウ</t>
    </rPh>
    <rPh sb="4" eb="5">
      <t>ヒ</t>
    </rPh>
    <phoneticPr fontId="3"/>
  </si>
  <si>
    <t>一廃処分費</t>
    <rPh sb="0" eb="1">
      <t>イチ</t>
    </rPh>
    <rPh sb="1" eb="2">
      <t>ハイ</t>
    </rPh>
    <rPh sb="2" eb="4">
      <t>ショブン</t>
    </rPh>
    <rPh sb="4" eb="5">
      <t>ヒ</t>
    </rPh>
    <phoneticPr fontId="3"/>
  </si>
  <si>
    <t>支払預かり金</t>
    <rPh sb="0" eb="2">
      <t>シハラ</t>
    </rPh>
    <rPh sb="2" eb="3">
      <t>アズ</t>
    </rPh>
    <rPh sb="5" eb="6">
      <t>キン</t>
    </rPh>
    <phoneticPr fontId="3"/>
  </si>
  <si>
    <t>　　什器備品売却益</t>
    <rPh sb="2" eb="4">
      <t>ジュウキ</t>
    </rPh>
    <rPh sb="4" eb="6">
      <t>ビヒン</t>
    </rPh>
    <phoneticPr fontId="3"/>
  </si>
  <si>
    <t>利息</t>
    <rPh sb="0" eb="2">
      <t>リソク</t>
    </rPh>
    <phoneticPr fontId="3"/>
  </si>
  <si>
    <t>手数料</t>
    <rPh sb="0" eb="3">
      <t>テスウリョウ</t>
    </rPh>
    <phoneticPr fontId="3"/>
  </si>
  <si>
    <t>会場費</t>
    <rPh sb="0" eb="2">
      <t>カイジョウ</t>
    </rPh>
    <rPh sb="2" eb="3">
      <t>ヒ</t>
    </rPh>
    <phoneticPr fontId="3"/>
  </si>
  <si>
    <t>科　　　　目　　　　名</t>
    <rPh sb="10" eb="11">
      <t>メイ</t>
    </rPh>
    <phoneticPr fontId="3"/>
  </si>
  <si>
    <t>増　　減</t>
    <rPh sb="0" eb="1">
      <t>ゾウ</t>
    </rPh>
    <rPh sb="3" eb="4">
      <t>ゲン</t>
    </rPh>
    <phoneticPr fontId="3"/>
  </si>
  <si>
    <t>備　　考</t>
    <rPh sb="0" eb="1">
      <t>ソナエ</t>
    </rPh>
    <rPh sb="3" eb="4">
      <t>コウ</t>
    </rPh>
    <phoneticPr fontId="3"/>
  </si>
  <si>
    <t>(</t>
  </si>
  <si>
    <t>)</t>
  </si>
  <si>
    <t>　③固定資産除却損</t>
    <rPh sb="2" eb="4">
      <t>コテイ</t>
    </rPh>
    <rPh sb="4" eb="6">
      <t>シサン</t>
    </rPh>
    <rPh sb="6" eb="7">
      <t>ジョ</t>
    </rPh>
    <rPh sb="7" eb="8">
      <t>キャク</t>
    </rPh>
    <rPh sb="8" eb="9">
      <t>ソン</t>
    </rPh>
    <phoneticPr fontId="1"/>
  </si>
  <si>
    <t>　　什器備品除却損</t>
    <rPh sb="2" eb="4">
      <t>ジュウキ</t>
    </rPh>
    <rPh sb="4" eb="6">
      <t>ビヒン</t>
    </rPh>
    <rPh sb="6" eb="7">
      <t>ジョ</t>
    </rPh>
    <rPh sb="7" eb="8">
      <t>キャク</t>
    </rPh>
    <rPh sb="8" eb="9">
      <t>ソン</t>
    </rPh>
    <phoneticPr fontId="1"/>
  </si>
  <si>
    <t>経常外費用計</t>
    <rPh sb="0" eb="2">
      <t>ケイジョウ</t>
    </rPh>
    <rPh sb="2" eb="3">
      <t>ガイ</t>
    </rPh>
    <rPh sb="3" eb="5">
      <t>ヒヨウ</t>
    </rPh>
    <rPh sb="5" eb="6">
      <t>ケイ</t>
    </rPh>
    <phoneticPr fontId="1"/>
  </si>
  <si>
    <t>当期経常外増減額</t>
    <rPh sb="0" eb="2">
      <t>トウキ</t>
    </rPh>
    <rPh sb="2" eb="4">
      <t>ケイジョウ</t>
    </rPh>
    <rPh sb="4" eb="5">
      <t>ガイ</t>
    </rPh>
    <rPh sb="5" eb="7">
      <t>ゾウゲン</t>
    </rPh>
    <rPh sb="7" eb="8">
      <t>ガク</t>
    </rPh>
    <phoneticPr fontId="1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</si>
  <si>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1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</si>
  <si>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</si>
  <si>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一般正味財産期末残高</t>
    <rPh sb="0" eb="2">
      <t>イッパン</t>
    </rPh>
    <rPh sb="2" eb="4">
      <t>ショウミ</t>
    </rPh>
    <rPh sb="4" eb="6">
      <t>ザイサン</t>
    </rPh>
    <rPh sb="6" eb="7">
      <t>キ</t>
    </rPh>
    <rPh sb="7" eb="8">
      <t>マツ</t>
    </rPh>
    <rPh sb="8" eb="10">
      <t>ザンダカ</t>
    </rPh>
    <phoneticPr fontId="1"/>
  </si>
  <si>
    <t>Ⅱ指定正味財産増減の部</t>
    <rPh sb="1" eb="3">
      <t>シテイ</t>
    </rPh>
    <rPh sb="3" eb="5">
      <t>ショウミ</t>
    </rPh>
    <rPh sb="5" eb="7">
      <t>ザイサン</t>
    </rPh>
    <rPh sb="7" eb="9">
      <t>ゾウゲン</t>
    </rPh>
    <rPh sb="10" eb="11">
      <t>ブ</t>
    </rPh>
    <phoneticPr fontId="1"/>
  </si>
  <si>
    <t>　①固定資産受贈益</t>
    <rPh sb="2" eb="4">
      <t>コテイ</t>
    </rPh>
    <rPh sb="4" eb="6">
      <t>シサン</t>
    </rPh>
    <rPh sb="6" eb="8">
      <t>ジュゾウ</t>
    </rPh>
    <rPh sb="8" eb="9">
      <t>エキ</t>
    </rPh>
    <phoneticPr fontId="1"/>
  </si>
  <si>
    <t>　②基本財産評価益</t>
    <rPh sb="2" eb="4">
      <t>キホン</t>
    </rPh>
    <rPh sb="4" eb="6">
      <t>ザイサン</t>
    </rPh>
    <rPh sb="6" eb="9">
      <t>ヒョウカエキ</t>
    </rPh>
    <phoneticPr fontId="1"/>
  </si>
  <si>
    <t>　③特定資産評価益</t>
    <rPh sb="2" eb="4">
      <t>トクテイ</t>
    </rPh>
    <rPh sb="4" eb="6">
      <t>シサン</t>
    </rPh>
    <rPh sb="6" eb="8">
      <t>ヒョウカ</t>
    </rPh>
    <rPh sb="8" eb="9">
      <t>エキ</t>
    </rPh>
    <phoneticPr fontId="1"/>
  </si>
  <si>
    <t>　④基本財産評価損</t>
    <rPh sb="2" eb="4">
      <t>キホン</t>
    </rPh>
    <rPh sb="4" eb="6">
      <t>ザイサン</t>
    </rPh>
    <rPh sb="6" eb="8">
      <t>ヒョウカ</t>
    </rPh>
    <rPh sb="8" eb="9">
      <t>ソン</t>
    </rPh>
    <phoneticPr fontId="1"/>
  </si>
  <si>
    <t>　⑤特定資産評価損</t>
    <rPh sb="2" eb="4">
      <t>トクテイ</t>
    </rPh>
    <rPh sb="4" eb="6">
      <t>シサン</t>
    </rPh>
    <rPh sb="6" eb="8">
      <t>ヒョウカ</t>
    </rPh>
    <rPh sb="8" eb="9">
      <t>ソン</t>
    </rPh>
    <phoneticPr fontId="1"/>
  </si>
  <si>
    <t>　⑥一般正味財産への振替額</t>
    <rPh sb="2" eb="4">
      <t>イッパン</t>
    </rPh>
    <rPh sb="4" eb="6">
      <t>ショウミ</t>
    </rPh>
    <rPh sb="6" eb="8">
      <t>ザイサン</t>
    </rPh>
    <rPh sb="10" eb="12">
      <t>フリカ</t>
    </rPh>
    <rPh sb="12" eb="13">
      <t>ガク</t>
    </rPh>
    <phoneticPr fontId="1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</si>
  <si>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1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</si>
  <si>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</si>
  <si>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</si>
  <si>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法人会計</t>
    <phoneticPr fontId="3"/>
  </si>
  <si>
    <t>合計</t>
    <phoneticPr fontId="3"/>
  </si>
  <si>
    <t>小計</t>
    <phoneticPr fontId="3"/>
  </si>
  <si>
    <t>郷土作成
(1月)
（総務広報）</t>
    <rPh sb="7" eb="8">
      <t>ガツ</t>
    </rPh>
    <rPh sb="11" eb="13">
      <t>ソウム</t>
    </rPh>
    <rPh sb="13" eb="15">
      <t>コウホウ</t>
    </rPh>
    <phoneticPr fontId="3"/>
  </si>
  <si>
    <t>必携作成
（総務広報）</t>
    <rPh sb="0" eb="2">
      <t>ヒッケイ</t>
    </rPh>
    <rPh sb="2" eb="4">
      <t>サクセイ</t>
    </rPh>
    <rPh sb="6" eb="8">
      <t>ソウム</t>
    </rPh>
    <rPh sb="8" eb="10">
      <t>コウホウ</t>
    </rPh>
    <phoneticPr fontId="3"/>
  </si>
  <si>
    <t>青樹
（総務広報）</t>
    <phoneticPr fontId="3"/>
  </si>
  <si>
    <t>Ⅲ正味財産期末残高</t>
    <phoneticPr fontId="3"/>
  </si>
  <si>
    <t>　　什器備品受贈益</t>
    <phoneticPr fontId="3"/>
  </si>
  <si>
    <t>)</t>
    <phoneticPr fontId="3"/>
  </si>
  <si>
    <t>　　雑費</t>
    <phoneticPr fontId="3"/>
  </si>
  <si>
    <t>雑費</t>
    <phoneticPr fontId="3"/>
  </si>
  <si>
    <t>(</t>
    <phoneticPr fontId="3"/>
  </si>
  <si>
    <t>郷土</t>
    <rPh sb="0" eb="2">
      <t>キョウド</t>
    </rPh>
    <phoneticPr fontId="3"/>
  </si>
  <si>
    <t>公益社団法人守山青年会議所　正味財産増減計算書（案）</t>
    <rPh sb="0" eb="2">
      <t>コウエキ</t>
    </rPh>
    <rPh sb="2" eb="4">
      <t>シャダン</t>
    </rPh>
    <rPh sb="4" eb="6">
      <t>ホウジン</t>
    </rPh>
    <rPh sb="6" eb="8">
      <t>モリヤマ</t>
    </rPh>
    <rPh sb="8" eb="10">
      <t>セイネン</t>
    </rPh>
    <rPh sb="10" eb="13">
      <t>カイギショ</t>
    </rPh>
    <rPh sb="14" eb="16">
      <t>ショウミ</t>
    </rPh>
    <rPh sb="15" eb="16">
      <t>ホセイ</t>
    </rPh>
    <rPh sb="16" eb="18">
      <t>ザイサン</t>
    </rPh>
    <rPh sb="18" eb="20">
      <t>ゾウゲン</t>
    </rPh>
    <rPh sb="20" eb="23">
      <t>ケイサンショ</t>
    </rPh>
    <rPh sb="24" eb="25">
      <t>アン</t>
    </rPh>
    <phoneticPr fontId="3"/>
  </si>
  <si>
    <t>2014年度予算額</t>
    <rPh sb="4" eb="6">
      <t>ネンド</t>
    </rPh>
    <rPh sb="6" eb="9">
      <t>ヨサンガク</t>
    </rPh>
    <phoneticPr fontId="3"/>
  </si>
  <si>
    <t>委員会運営費</t>
    <rPh sb="0" eb="3">
      <t>イインカイ</t>
    </rPh>
    <rPh sb="3" eb="5">
      <t>ウンエイ</t>
    </rPh>
    <rPh sb="5" eb="6">
      <t>ヒ</t>
    </rPh>
    <phoneticPr fontId="3"/>
  </si>
  <si>
    <t>各種書類管理</t>
    <rPh sb="0" eb="2">
      <t>カクシュ</t>
    </rPh>
    <rPh sb="2" eb="4">
      <t>ショルイ</t>
    </rPh>
    <rPh sb="4" eb="6">
      <t>カンリ</t>
    </rPh>
    <phoneticPr fontId="3"/>
  </si>
  <si>
    <t>事業予備費</t>
    <rPh sb="0" eb="2">
      <t>ジギョウ</t>
    </rPh>
    <rPh sb="2" eb="5">
      <t>ヨビヒ</t>
    </rPh>
    <phoneticPr fontId="3"/>
  </si>
  <si>
    <t>給料手当</t>
    <rPh sb="0" eb="2">
      <t>キュウリョウ</t>
    </rPh>
    <rPh sb="2" eb="4">
      <t>テアテ</t>
    </rPh>
    <phoneticPr fontId="3"/>
  </si>
  <si>
    <t>福利厚生費</t>
    <rPh sb="0" eb="2">
      <t>フクリ</t>
    </rPh>
    <rPh sb="2" eb="5">
      <t>コウセイヒ</t>
    </rPh>
    <phoneticPr fontId="3"/>
  </si>
  <si>
    <t>消耗備品費</t>
    <rPh sb="0" eb="2">
      <t>ショウモウ</t>
    </rPh>
    <rPh sb="2" eb="4">
      <t>ビヒン</t>
    </rPh>
    <rPh sb="4" eb="5">
      <t>ヒ</t>
    </rPh>
    <phoneticPr fontId="3"/>
  </si>
  <si>
    <t>光熱水道費</t>
    <rPh sb="0" eb="2">
      <t>コウネツ</t>
    </rPh>
    <rPh sb="2" eb="5">
      <t>スイドウヒ</t>
    </rPh>
    <phoneticPr fontId="3"/>
  </si>
  <si>
    <t>賃借料</t>
    <rPh sb="0" eb="3">
      <t>チンシャクリョウ</t>
    </rPh>
    <phoneticPr fontId="3"/>
  </si>
  <si>
    <t>渉外費</t>
    <rPh sb="0" eb="2">
      <t>ショウガイ</t>
    </rPh>
    <rPh sb="2" eb="3">
      <t>ヒ</t>
    </rPh>
    <phoneticPr fontId="3"/>
  </si>
  <si>
    <t>慶弔費</t>
    <rPh sb="0" eb="2">
      <t>ケイチョウ</t>
    </rPh>
    <rPh sb="2" eb="3">
      <t>ヒ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</si>
  <si>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</si>
  <si>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リース料</t>
    <rPh sb="3" eb="4">
      <t>リョウ</t>
    </rPh>
    <phoneticPr fontId="3"/>
  </si>
  <si>
    <t>修繕費</t>
    <rPh sb="0" eb="3">
      <t>シュウゼンヒ</t>
    </rPh>
    <phoneticPr fontId="3"/>
  </si>
  <si>
    <t>雑費</t>
  </si>
  <si>
    <t>業務委託費</t>
    <rPh sb="0" eb="2">
      <t>ギョウム</t>
    </rPh>
    <rPh sb="2" eb="4">
      <t>イタク</t>
    </rPh>
    <rPh sb="4" eb="5">
      <t>ヒ</t>
    </rPh>
    <phoneticPr fontId="3"/>
  </si>
  <si>
    <t>公益事業配賦金</t>
    <rPh sb="0" eb="2">
      <t>コウエキ</t>
    </rPh>
    <rPh sb="2" eb="4">
      <t>ジギョウ</t>
    </rPh>
    <rPh sb="4" eb="6">
      <t>ハイフ</t>
    </rPh>
    <rPh sb="6" eb="7">
      <t>キン</t>
    </rPh>
    <phoneticPr fontId="3"/>
  </si>
  <si>
    <t>ＪＣＩ会費</t>
    <rPh sb="3" eb="5">
      <t>カイヒ</t>
    </rPh>
    <phoneticPr fontId="3"/>
  </si>
  <si>
    <t>国際協力資金</t>
    <rPh sb="0" eb="2">
      <t>コクサイ</t>
    </rPh>
    <rPh sb="2" eb="4">
      <t>キョウリョク</t>
    </rPh>
    <rPh sb="4" eb="6">
      <t>シキン</t>
    </rPh>
    <phoneticPr fontId="3"/>
  </si>
  <si>
    <t>出向者負担金</t>
    <rPh sb="0" eb="3">
      <t>シュッコウシャ</t>
    </rPh>
    <rPh sb="3" eb="6">
      <t>フタンキン</t>
    </rPh>
    <phoneticPr fontId="3"/>
  </si>
  <si>
    <t>日本ＪＣ本体会計への繰入金</t>
    <rPh sb="0" eb="2">
      <t>ニホン</t>
    </rPh>
    <rPh sb="4" eb="6">
      <t>ホンタイ</t>
    </rPh>
    <rPh sb="6" eb="8">
      <t>カイケイ</t>
    </rPh>
    <rPh sb="10" eb="12">
      <t>クリイレ</t>
    </rPh>
    <rPh sb="12" eb="13">
      <t>キン</t>
    </rPh>
    <phoneticPr fontId="3"/>
  </si>
  <si>
    <t>地区・ﾌﾞﾛｯｸ協議会への繰入金</t>
    <rPh sb="0" eb="2">
      <t>チク</t>
    </rPh>
    <rPh sb="7" eb="12">
      <t>キョウギカイヘノ</t>
    </rPh>
    <rPh sb="12" eb="15">
      <t>クリイレキン</t>
    </rPh>
    <phoneticPr fontId="3"/>
  </si>
  <si>
    <t>他会計への繰入金</t>
    <rPh sb="0" eb="1">
      <t>タ</t>
    </rPh>
    <rPh sb="1" eb="3">
      <t>カイケイ</t>
    </rPh>
    <rPh sb="5" eb="7">
      <t>クリイレ</t>
    </rPh>
    <rPh sb="7" eb="8">
      <t>キン</t>
    </rPh>
    <phoneticPr fontId="3"/>
  </si>
  <si>
    <t>次年度繰越金</t>
    <rPh sb="0" eb="3">
      <t>ジネンド</t>
    </rPh>
    <rPh sb="3" eb="5">
      <t>クリコシ</t>
    </rPh>
    <rPh sb="5" eb="6">
      <t>キン</t>
    </rPh>
    <phoneticPr fontId="3"/>
  </si>
  <si>
    <t>基金</t>
    <rPh sb="0" eb="2">
      <t>キキン</t>
    </rPh>
    <phoneticPr fontId="3"/>
  </si>
  <si>
    <t>近代化積立金</t>
    <rPh sb="0" eb="3">
      <t>キンダイカ</t>
    </rPh>
    <rPh sb="3" eb="5">
      <t>ツミタテ</t>
    </rPh>
    <rPh sb="5" eb="6">
      <t>キン</t>
    </rPh>
    <phoneticPr fontId="3"/>
  </si>
  <si>
    <t>①固定資産受贈益</t>
    <rPh sb="1" eb="3">
      <t>コテイ</t>
    </rPh>
    <rPh sb="3" eb="5">
      <t>シサン</t>
    </rPh>
    <rPh sb="5" eb="7">
      <t>ジュゾウ</t>
    </rPh>
    <rPh sb="7" eb="8">
      <t>エキ</t>
    </rPh>
    <phoneticPr fontId="3"/>
  </si>
  <si>
    <t>②基本財産評価益</t>
    <rPh sb="1" eb="3">
      <t>キホン</t>
    </rPh>
    <rPh sb="3" eb="5">
      <t>ザイサン</t>
    </rPh>
    <rPh sb="5" eb="8">
      <t>ヒョウカエキ</t>
    </rPh>
    <phoneticPr fontId="3"/>
  </si>
  <si>
    <t>③特定資産評価益</t>
    <rPh sb="1" eb="3">
      <t>トクテイ</t>
    </rPh>
    <rPh sb="3" eb="5">
      <t>シサン</t>
    </rPh>
    <rPh sb="5" eb="7">
      <t>ヒョウカ</t>
    </rPh>
    <rPh sb="7" eb="8">
      <t>エキ</t>
    </rPh>
    <phoneticPr fontId="3"/>
  </si>
  <si>
    <t>④基本財産評価損</t>
    <rPh sb="1" eb="3">
      <t>キホン</t>
    </rPh>
    <rPh sb="3" eb="5">
      <t>ザイサン</t>
    </rPh>
    <rPh sb="5" eb="7">
      <t>ヒョウカ</t>
    </rPh>
    <rPh sb="7" eb="8">
      <t>ソン</t>
    </rPh>
    <phoneticPr fontId="3"/>
  </si>
  <si>
    <t>⑤特定資産評価損</t>
    <rPh sb="1" eb="3">
      <t>トクテイ</t>
    </rPh>
    <rPh sb="3" eb="5">
      <t>シサン</t>
    </rPh>
    <rPh sb="5" eb="7">
      <t>ヒョウカ</t>
    </rPh>
    <rPh sb="7" eb="8">
      <t>ソン</t>
    </rPh>
    <phoneticPr fontId="3"/>
  </si>
  <si>
    <t>⑥一般正味財産への振替額</t>
    <rPh sb="1" eb="3">
      <t>イッパン</t>
    </rPh>
    <rPh sb="3" eb="5">
      <t>ショウミ</t>
    </rPh>
    <rPh sb="5" eb="7">
      <t>ザイサン</t>
    </rPh>
    <rPh sb="9" eb="11">
      <t>フリカ</t>
    </rPh>
    <rPh sb="11" eb="12">
      <t>ガク</t>
    </rPh>
    <phoneticPr fontId="3"/>
  </si>
  <si>
    <t>①固定資産売却損</t>
    <rPh sb="1" eb="3">
      <t>コテイ</t>
    </rPh>
    <rPh sb="3" eb="5">
      <t>シサン</t>
    </rPh>
    <rPh sb="5" eb="7">
      <t>バイキャク</t>
    </rPh>
    <rPh sb="7" eb="8">
      <t>ゾン</t>
    </rPh>
    <phoneticPr fontId="3"/>
  </si>
  <si>
    <t>②固定資産除却損</t>
    <rPh sb="1" eb="3">
      <t>コテイ</t>
    </rPh>
    <rPh sb="3" eb="5">
      <t>シサン</t>
    </rPh>
    <rPh sb="5" eb="6">
      <t>ジョ</t>
    </rPh>
    <rPh sb="6" eb="7">
      <t>キャク</t>
    </rPh>
    <rPh sb="7" eb="8">
      <t>ソン</t>
    </rPh>
    <phoneticPr fontId="3"/>
  </si>
  <si>
    <t>什器備品除却損</t>
    <rPh sb="0" eb="2">
      <t>ジュウキ</t>
    </rPh>
    <rPh sb="2" eb="4">
      <t>ビヒン</t>
    </rPh>
    <rPh sb="4" eb="5">
      <t>ジョ</t>
    </rPh>
    <rPh sb="5" eb="6">
      <t>キャク</t>
    </rPh>
    <rPh sb="6" eb="7">
      <t>ソン</t>
    </rPh>
    <phoneticPr fontId="3"/>
  </si>
  <si>
    <t>2経常外増減の部</t>
    <rPh sb="1" eb="3">
      <t>ケイジョウ</t>
    </rPh>
    <rPh sb="3" eb="4">
      <t>ガイ</t>
    </rPh>
    <rPh sb="4" eb="6">
      <t>ゾウゲン</t>
    </rPh>
    <rPh sb="7" eb="8">
      <t>ブ</t>
    </rPh>
    <phoneticPr fontId="3"/>
  </si>
  <si>
    <t>建物売却益</t>
    <rPh sb="0" eb="2">
      <t>タテモノ</t>
    </rPh>
    <rPh sb="2" eb="5">
      <t>バイキャクエキ</t>
    </rPh>
    <phoneticPr fontId="3"/>
  </si>
  <si>
    <t>構築物売却益</t>
    <rPh sb="0" eb="2">
      <t>コウチク</t>
    </rPh>
    <rPh sb="2" eb="3">
      <t>ブツ</t>
    </rPh>
    <rPh sb="3" eb="6">
      <t>バイキャクエキ</t>
    </rPh>
    <phoneticPr fontId="3"/>
  </si>
  <si>
    <t>什器備品売却益</t>
    <rPh sb="0" eb="2">
      <t>ジュウキ</t>
    </rPh>
    <rPh sb="2" eb="4">
      <t>ビヒン</t>
    </rPh>
    <phoneticPr fontId="3"/>
  </si>
  <si>
    <t>②固定資産受贈益</t>
    <rPh sb="1" eb="3">
      <t>コテイ</t>
    </rPh>
    <rPh sb="3" eb="5">
      <t>シサン</t>
    </rPh>
    <rPh sb="5" eb="7">
      <t>ジュゾウ</t>
    </rPh>
    <rPh sb="7" eb="8">
      <t>エキ</t>
    </rPh>
    <phoneticPr fontId="3"/>
  </si>
  <si>
    <t>什器備品受贈益</t>
  </si>
  <si>
    <t>ブロック（協）会費前期付加金</t>
    <rPh sb="5" eb="6">
      <t>キョウ</t>
    </rPh>
    <rPh sb="7" eb="9">
      <t>カイヒ</t>
    </rPh>
    <rPh sb="9" eb="11">
      <t>ゼンキ</t>
    </rPh>
    <rPh sb="11" eb="13">
      <t>フカ</t>
    </rPh>
    <rPh sb="13" eb="14">
      <t>キン</t>
    </rPh>
    <phoneticPr fontId="3"/>
  </si>
  <si>
    <t>WEBELIVE購読料</t>
    <rPh sb="8" eb="11">
      <t>コウドクリョウ</t>
    </rPh>
    <phoneticPr fontId="3"/>
  </si>
  <si>
    <t>④他会計への繰入金</t>
    <rPh sb="1" eb="2">
      <t>ホカ</t>
    </rPh>
    <rPh sb="2" eb="4">
      <t>カイケイ</t>
    </rPh>
    <rPh sb="6" eb="9">
      <t>クリイレキン</t>
    </rPh>
    <phoneticPr fontId="3"/>
  </si>
  <si>
    <t>⑤積立金</t>
    <rPh sb="1" eb="3">
      <t>ツミタテ</t>
    </rPh>
    <rPh sb="3" eb="4">
      <t>キン</t>
    </rPh>
    <phoneticPr fontId="3"/>
  </si>
  <si>
    <t>①事業費</t>
    <rPh sb="1" eb="4">
      <t>ジギョウヒ</t>
    </rPh>
    <phoneticPr fontId="3"/>
  </si>
  <si>
    <t>事業費</t>
    <rPh sb="0" eb="3">
      <t>ジギョウヒ</t>
    </rPh>
    <phoneticPr fontId="3"/>
  </si>
  <si>
    <t>②管理費</t>
    <rPh sb="1" eb="4">
      <t>カンリヒ</t>
    </rPh>
    <phoneticPr fontId="3"/>
  </si>
  <si>
    <t>③負担金</t>
    <rPh sb="1" eb="4">
      <t>フタンキン</t>
    </rPh>
    <phoneticPr fontId="3"/>
  </si>
  <si>
    <t>日本ＪＣ会費基本金</t>
    <rPh sb="0" eb="2">
      <t>ニホン</t>
    </rPh>
    <rPh sb="4" eb="6">
      <t>カイヒ</t>
    </rPh>
    <rPh sb="6" eb="8">
      <t>キホン</t>
    </rPh>
    <rPh sb="8" eb="9">
      <t>キン</t>
    </rPh>
    <phoneticPr fontId="3"/>
  </si>
  <si>
    <t>日本ＪＣ会費付加金</t>
    <rPh sb="0" eb="2">
      <t>ニホン</t>
    </rPh>
    <rPh sb="4" eb="6">
      <t>カイヒ</t>
    </rPh>
    <rPh sb="6" eb="8">
      <t>フカ</t>
    </rPh>
    <rPh sb="8" eb="9">
      <t>キン</t>
    </rPh>
    <phoneticPr fontId="3"/>
  </si>
  <si>
    <t>日本ＪＣ会費前期追加付加金</t>
    <rPh sb="0" eb="2">
      <t>ニホン</t>
    </rPh>
    <rPh sb="4" eb="6">
      <t>カイヒ</t>
    </rPh>
    <rPh sb="6" eb="8">
      <t>ゼンキ</t>
    </rPh>
    <rPh sb="8" eb="10">
      <t>ツイカ</t>
    </rPh>
    <rPh sb="10" eb="12">
      <t>フカ</t>
    </rPh>
    <rPh sb="12" eb="13">
      <t>キン</t>
    </rPh>
    <phoneticPr fontId="3"/>
  </si>
  <si>
    <t>地区（協）会費基本金</t>
    <rPh sb="0" eb="2">
      <t>チク</t>
    </rPh>
    <rPh sb="3" eb="4">
      <t>キョウ</t>
    </rPh>
    <rPh sb="5" eb="7">
      <t>カイヒ</t>
    </rPh>
    <rPh sb="7" eb="9">
      <t>キホン</t>
    </rPh>
    <rPh sb="9" eb="10">
      <t>キン</t>
    </rPh>
    <phoneticPr fontId="3"/>
  </si>
  <si>
    <t>地区（協）会費付加金</t>
    <rPh sb="0" eb="2">
      <t>チク</t>
    </rPh>
    <rPh sb="3" eb="4">
      <t>キョウ</t>
    </rPh>
    <rPh sb="5" eb="7">
      <t>カイヒ</t>
    </rPh>
    <rPh sb="7" eb="9">
      <t>フカ</t>
    </rPh>
    <rPh sb="9" eb="10">
      <t>キン</t>
    </rPh>
    <phoneticPr fontId="3"/>
  </si>
  <si>
    <t>地区（協）会費前期追加付加金</t>
    <rPh sb="0" eb="2">
      <t>チク</t>
    </rPh>
    <rPh sb="3" eb="4">
      <t>キョウ</t>
    </rPh>
    <rPh sb="5" eb="7">
      <t>カイヒ</t>
    </rPh>
    <rPh sb="7" eb="9">
      <t>ゼンキ</t>
    </rPh>
    <rPh sb="9" eb="11">
      <t>ツイカ</t>
    </rPh>
    <rPh sb="11" eb="13">
      <t>フカ</t>
    </rPh>
    <rPh sb="13" eb="14">
      <t>キン</t>
    </rPh>
    <phoneticPr fontId="3"/>
  </si>
  <si>
    <t>ブロック（協）会費基本金</t>
    <rPh sb="5" eb="6">
      <t>キョウ</t>
    </rPh>
    <rPh sb="7" eb="9">
      <t>カイヒ</t>
    </rPh>
    <rPh sb="9" eb="11">
      <t>キホン</t>
    </rPh>
    <rPh sb="11" eb="12">
      <t>キン</t>
    </rPh>
    <phoneticPr fontId="3"/>
  </si>
  <si>
    <t>ブロック（協）会費付加金</t>
    <rPh sb="5" eb="6">
      <t>キョウ</t>
    </rPh>
    <rPh sb="7" eb="9">
      <t>カイヒ</t>
    </rPh>
    <rPh sb="9" eb="11">
      <t>フカ</t>
    </rPh>
    <rPh sb="11" eb="12">
      <t>キン</t>
    </rPh>
    <phoneticPr fontId="3"/>
  </si>
  <si>
    <t>①特定資産運用益</t>
    <rPh sb="1" eb="3">
      <t>トクテイ</t>
    </rPh>
    <rPh sb="3" eb="5">
      <t>シサン</t>
    </rPh>
    <rPh sb="5" eb="8">
      <t>ウンヨウエキ</t>
    </rPh>
    <phoneticPr fontId="3"/>
  </si>
  <si>
    <t>特定資産利息</t>
    <rPh sb="0" eb="2">
      <t>トクテイ</t>
    </rPh>
    <rPh sb="2" eb="4">
      <t>シサン</t>
    </rPh>
    <rPh sb="4" eb="6">
      <t>リソク</t>
    </rPh>
    <phoneticPr fontId="3"/>
  </si>
  <si>
    <t>②受取会費</t>
    <rPh sb="1" eb="3">
      <t>ウケトリ</t>
    </rPh>
    <rPh sb="3" eb="5">
      <t>カイヒ</t>
    </rPh>
    <phoneticPr fontId="3"/>
  </si>
  <si>
    <t>正会員会費</t>
    <rPh sb="0" eb="3">
      <t>セイカイイン</t>
    </rPh>
    <rPh sb="3" eb="5">
      <t>カイヒ</t>
    </rPh>
    <phoneticPr fontId="3"/>
  </si>
  <si>
    <t>新入会員会費（前期本入会）</t>
    <rPh sb="0" eb="2">
      <t>シンニュウ</t>
    </rPh>
    <rPh sb="2" eb="4">
      <t>カイイン</t>
    </rPh>
    <rPh sb="4" eb="6">
      <t>カイヒ</t>
    </rPh>
    <rPh sb="7" eb="9">
      <t>ゼンキ</t>
    </rPh>
    <phoneticPr fontId="3"/>
  </si>
  <si>
    <t>③入会金</t>
    <rPh sb="1" eb="4">
      <t>ニュウカイキン</t>
    </rPh>
    <phoneticPr fontId="3"/>
  </si>
  <si>
    <t>正会員入会金</t>
    <rPh sb="0" eb="3">
      <t>セイカイイン</t>
    </rPh>
    <rPh sb="3" eb="6">
      <t>ニュウカイキン</t>
    </rPh>
    <phoneticPr fontId="3"/>
  </si>
  <si>
    <t>特別会員入会金</t>
    <rPh sb="0" eb="2">
      <t>トクベツ</t>
    </rPh>
    <rPh sb="2" eb="4">
      <t>カイイン</t>
    </rPh>
    <rPh sb="4" eb="7">
      <t>ニュウカイキン</t>
    </rPh>
    <phoneticPr fontId="3"/>
  </si>
  <si>
    <t>④事業収益</t>
    <rPh sb="1" eb="3">
      <t>ジギョウ</t>
    </rPh>
    <rPh sb="3" eb="5">
      <t>シュウエキ</t>
    </rPh>
    <phoneticPr fontId="3"/>
  </si>
  <si>
    <t>事業繰入収益</t>
    <rPh sb="0" eb="2">
      <t>ジギョウ</t>
    </rPh>
    <rPh sb="2" eb="4">
      <t>クリイレ</t>
    </rPh>
    <rPh sb="4" eb="6">
      <t>シュウエキ</t>
    </rPh>
    <phoneticPr fontId="3"/>
  </si>
  <si>
    <t>登録料収益</t>
    <rPh sb="0" eb="2">
      <t>トウロク</t>
    </rPh>
    <rPh sb="2" eb="3">
      <t>リョウ</t>
    </rPh>
    <rPh sb="3" eb="5">
      <t>シュウエキ</t>
    </rPh>
    <phoneticPr fontId="3"/>
  </si>
  <si>
    <t>懇親会費収益</t>
    <rPh sb="0" eb="2">
      <t>コンシン</t>
    </rPh>
    <rPh sb="2" eb="4">
      <t>カイヒ</t>
    </rPh>
    <rPh sb="4" eb="6">
      <t>シュウエキ</t>
    </rPh>
    <phoneticPr fontId="3"/>
  </si>
  <si>
    <t>広告料収益</t>
    <rPh sb="0" eb="3">
      <t>コウコクリョウ</t>
    </rPh>
    <rPh sb="3" eb="5">
      <t>シュウエキ</t>
    </rPh>
    <phoneticPr fontId="3"/>
  </si>
  <si>
    <t>販売収益</t>
    <rPh sb="0" eb="2">
      <t>ハンバイ</t>
    </rPh>
    <rPh sb="2" eb="4">
      <t>シュウエキ</t>
    </rPh>
    <phoneticPr fontId="3"/>
  </si>
  <si>
    <t>預り金収益</t>
    <rPh sb="0" eb="1">
      <t>アズカ</t>
    </rPh>
    <rPh sb="2" eb="3">
      <t>キン</t>
    </rPh>
    <rPh sb="3" eb="5">
      <t>シュウエキ</t>
    </rPh>
    <phoneticPr fontId="3"/>
  </si>
  <si>
    <t>雑収益</t>
    <rPh sb="0" eb="3">
      <t>ザツシュウエキ</t>
    </rPh>
    <phoneticPr fontId="3"/>
  </si>
  <si>
    <t>寄付金収入</t>
    <rPh sb="0" eb="3">
      <t>キフキン</t>
    </rPh>
    <rPh sb="3" eb="5">
      <t>シュウニュウ</t>
    </rPh>
    <phoneticPr fontId="3"/>
  </si>
  <si>
    <t>⑤受取補助金等</t>
    <rPh sb="1" eb="3">
      <t>ウケトリ</t>
    </rPh>
    <rPh sb="3" eb="7">
      <t>ホジョキンナド</t>
    </rPh>
    <phoneticPr fontId="3"/>
  </si>
  <si>
    <t>国庫補助金</t>
    <rPh sb="0" eb="2">
      <t>コッコ</t>
    </rPh>
    <rPh sb="2" eb="5">
      <t>ホジョキン</t>
    </rPh>
    <phoneticPr fontId="3"/>
  </si>
  <si>
    <t>地方公共団体補助金</t>
    <rPh sb="0" eb="2">
      <t>チホウ</t>
    </rPh>
    <rPh sb="2" eb="4">
      <t>コウキョウ</t>
    </rPh>
    <rPh sb="4" eb="6">
      <t>ダンタイ</t>
    </rPh>
    <rPh sb="6" eb="9">
      <t>ホジョキン</t>
    </rPh>
    <phoneticPr fontId="3"/>
  </si>
  <si>
    <t>民間補助金</t>
    <rPh sb="0" eb="2">
      <t>ミンカン</t>
    </rPh>
    <rPh sb="2" eb="5">
      <t>ホジョキン</t>
    </rPh>
    <phoneticPr fontId="3"/>
  </si>
  <si>
    <t>補助金等交付業務受託金</t>
    <rPh sb="0" eb="2">
      <t>ホジョ</t>
    </rPh>
    <rPh sb="2" eb="3">
      <t>キン</t>
    </rPh>
    <rPh sb="3" eb="4">
      <t>トウ</t>
    </rPh>
    <rPh sb="4" eb="6">
      <t>コウフ</t>
    </rPh>
    <rPh sb="6" eb="8">
      <t>ギョウム</t>
    </rPh>
    <rPh sb="8" eb="10">
      <t>ジュタク</t>
    </rPh>
    <rPh sb="10" eb="11">
      <t>キン</t>
    </rPh>
    <phoneticPr fontId="3"/>
  </si>
  <si>
    <t>国庫助成金</t>
    <rPh sb="0" eb="2">
      <t>コッコ</t>
    </rPh>
    <rPh sb="2" eb="5">
      <t>ジョセイキン</t>
    </rPh>
    <phoneticPr fontId="3"/>
  </si>
  <si>
    <t>地方公共団体助成金</t>
    <rPh sb="0" eb="2">
      <t>チホウ</t>
    </rPh>
    <rPh sb="2" eb="4">
      <t>コウキョウ</t>
    </rPh>
    <rPh sb="4" eb="6">
      <t>ダンタイ</t>
    </rPh>
    <rPh sb="6" eb="9">
      <t>ジョセイキン</t>
    </rPh>
    <phoneticPr fontId="3"/>
  </si>
  <si>
    <t>民間助成金</t>
    <rPh sb="0" eb="2">
      <t>ミンカン</t>
    </rPh>
    <rPh sb="2" eb="5">
      <t>ジョセイキン</t>
    </rPh>
    <phoneticPr fontId="3"/>
  </si>
  <si>
    <t>⑥受取負担金</t>
    <rPh sb="1" eb="3">
      <t>ウケトリ</t>
    </rPh>
    <rPh sb="3" eb="6">
      <t>フタンキン</t>
    </rPh>
    <phoneticPr fontId="3"/>
  </si>
  <si>
    <t>受取負担金</t>
    <rPh sb="0" eb="2">
      <t>ウケトリ</t>
    </rPh>
    <rPh sb="2" eb="5">
      <t>フタンキン</t>
    </rPh>
    <phoneticPr fontId="3"/>
  </si>
  <si>
    <t>⑦受取寄付金</t>
    <rPh sb="1" eb="3">
      <t>ウケトリ</t>
    </rPh>
    <rPh sb="3" eb="6">
      <t>キフキン</t>
    </rPh>
    <phoneticPr fontId="3"/>
  </si>
  <si>
    <t>受取寄付金</t>
    <rPh sb="0" eb="2">
      <t>ウケトリ</t>
    </rPh>
    <rPh sb="2" eb="5">
      <t>キフキン</t>
    </rPh>
    <phoneticPr fontId="3"/>
  </si>
  <si>
    <t>受取募金</t>
    <rPh sb="0" eb="2">
      <t>ウケトリ</t>
    </rPh>
    <rPh sb="2" eb="4">
      <t>ボキン</t>
    </rPh>
    <phoneticPr fontId="3"/>
  </si>
  <si>
    <t>⑧雑収益</t>
    <rPh sb="1" eb="4">
      <t>ザツシュウエキ</t>
    </rPh>
    <phoneticPr fontId="3"/>
  </si>
  <si>
    <t>受取利息収益</t>
    <rPh sb="0" eb="2">
      <t>ウケトリ</t>
    </rPh>
    <rPh sb="2" eb="4">
      <t>リソク</t>
    </rPh>
    <rPh sb="4" eb="6">
      <t>シュウエキ</t>
    </rPh>
    <phoneticPr fontId="3"/>
  </si>
  <si>
    <t>その他雑収益</t>
    <rPh sb="2" eb="3">
      <t>タ</t>
    </rPh>
    <rPh sb="3" eb="6">
      <t>ザツシュウエキ</t>
    </rPh>
    <phoneticPr fontId="3"/>
  </si>
  <si>
    <t>⑨他会計からの繰入金収入</t>
    <rPh sb="1" eb="2">
      <t>タ</t>
    </rPh>
    <rPh sb="2" eb="4">
      <t>カイケイ</t>
    </rPh>
    <rPh sb="7" eb="9">
      <t>クリイレ</t>
    </rPh>
    <rPh sb="9" eb="10">
      <t>キン</t>
    </rPh>
    <rPh sb="10" eb="12">
      <t>シュウニュウ</t>
    </rPh>
    <phoneticPr fontId="3"/>
  </si>
  <si>
    <t xml:space="preserve">     〃     （後期本入会）</t>
    <rPh sb="12" eb="14">
      <t>コウキ</t>
    </rPh>
    <rPh sb="14" eb="15">
      <t>ホン</t>
    </rPh>
    <rPh sb="15" eb="17">
      <t>ニュウカイ</t>
    </rPh>
    <phoneticPr fontId="3"/>
  </si>
  <si>
    <t>　①事業費計</t>
    <rPh sb="2" eb="5">
      <t>ジギョウヒ</t>
    </rPh>
    <rPh sb="5" eb="6">
      <t>ケイ</t>
    </rPh>
    <phoneticPr fontId="3"/>
  </si>
  <si>
    <t>(</t>
    <phoneticPr fontId="3"/>
  </si>
  <si>
    <t>(</t>
    <phoneticPr fontId="3"/>
  </si>
  <si>
    <t>)</t>
    <phoneticPr fontId="3"/>
  </si>
  <si>
    <t>)</t>
    <phoneticPr fontId="3"/>
  </si>
  <si>
    <t>(</t>
    <phoneticPr fontId="3"/>
  </si>
  <si>
    <t>(</t>
    <phoneticPr fontId="3"/>
  </si>
  <si>
    <t>)</t>
    <phoneticPr fontId="3"/>
  </si>
  <si>
    <t>)</t>
    <phoneticPr fontId="3"/>
  </si>
  <si>
    <t>納涼例会
（会員研修）</t>
    <rPh sb="0" eb="2">
      <t>ノウリョウ</t>
    </rPh>
    <rPh sb="2" eb="4">
      <t>レイカイ</t>
    </rPh>
    <phoneticPr fontId="3"/>
  </si>
  <si>
    <t>卒業例会
（会員研修）</t>
    <rPh sb="0" eb="2">
      <t>ソツギョウ</t>
    </rPh>
    <rPh sb="2" eb="4">
      <t>レイカイ</t>
    </rPh>
    <phoneticPr fontId="3"/>
  </si>
  <si>
    <t>　⑩前年度からの繰越金収入</t>
    <rPh sb="2" eb="5">
      <t>ゼンネンド</t>
    </rPh>
    <rPh sb="8" eb="10">
      <t>クリコシ</t>
    </rPh>
    <rPh sb="10" eb="11">
      <t>キン</t>
    </rPh>
    <rPh sb="11" eb="13">
      <t>シュウニュウ</t>
    </rPh>
    <phoneticPr fontId="3"/>
  </si>
  <si>
    <t>2015年度予算額</t>
    <rPh sb="4" eb="6">
      <t>ネンド</t>
    </rPh>
    <rPh sb="6" eb="9">
      <t>ヨサンガク</t>
    </rPh>
    <phoneticPr fontId="3"/>
  </si>
  <si>
    <t>新年例会
（会員研修）</t>
    <rPh sb="0" eb="2">
      <t>シンネン</t>
    </rPh>
    <rPh sb="2" eb="4">
      <t>レイカイ</t>
    </rPh>
    <rPh sb="6" eb="10">
      <t>カイインケンシュウ</t>
    </rPh>
    <phoneticPr fontId="3"/>
  </si>
  <si>
    <t>FT事業
（会員研修）</t>
    <rPh sb="2" eb="4">
      <t>ジギョウ</t>
    </rPh>
    <rPh sb="6" eb="8">
      <t>カイイン</t>
    </rPh>
    <rPh sb="8" eb="10">
      <t>ケンシュウ</t>
    </rPh>
    <phoneticPr fontId="3"/>
  </si>
  <si>
    <t>2月例会
（会員研修）</t>
    <rPh sb="1" eb="2">
      <t>ガツ</t>
    </rPh>
    <rPh sb="2" eb="4">
      <t>レイカイ</t>
    </rPh>
    <rPh sb="6" eb="8">
      <t>カイイン</t>
    </rPh>
    <rPh sb="8" eb="10">
      <t>ケンシュウ</t>
    </rPh>
    <phoneticPr fontId="3"/>
  </si>
  <si>
    <t>3月例会            （総務広報）</t>
    <rPh sb="1" eb="2">
      <t>ガツ</t>
    </rPh>
    <phoneticPr fontId="3"/>
  </si>
  <si>
    <t>5月リハーサル例会
（45周年実行委員会）</t>
    <rPh sb="1" eb="2">
      <t>ガツ</t>
    </rPh>
    <rPh sb="7" eb="9">
      <t>レイカイ</t>
    </rPh>
    <rPh sb="13" eb="15">
      <t>シュウネン</t>
    </rPh>
    <rPh sb="15" eb="17">
      <t>ジッコウ</t>
    </rPh>
    <rPh sb="17" eb="20">
      <t>イインカイ</t>
    </rPh>
    <phoneticPr fontId="3"/>
  </si>
  <si>
    <t>6月研修例会
（会員研修）</t>
    <rPh sb="1" eb="2">
      <t>ガツ</t>
    </rPh>
    <rPh sb="2" eb="4">
      <t>ケンシュウ</t>
    </rPh>
    <rPh sb="4" eb="6">
      <t>レイカイ</t>
    </rPh>
    <phoneticPr fontId="3"/>
  </si>
  <si>
    <r>
      <rPr>
        <sz val="10"/>
        <rFont val="ＭＳ Ｐゴシック"/>
        <family val="3"/>
        <charset val="128"/>
      </rPr>
      <t>HP・グループウェアの作成運営　　　　　　　　　(総務広報</t>
    </r>
    <r>
      <rPr>
        <sz val="11"/>
        <rFont val="ＭＳ Ｐゴシック"/>
        <family val="3"/>
        <charset val="128"/>
      </rPr>
      <t>)</t>
    </r>
    <rPh sb="11" eb="13">
      <t>サクセイ</t>
    </rPh>
    <rPh sb="13" eb="15">
      <t>ウンエイ</t>
    </rPh>
    <rPh sb="25" eb="27">
      <t>ソウム</t>
    </rPh>
    <rPh sb="27" eb="29">
      <t>コウホウ</t>
    </rPh>
    <phoneticPr fontId="3"/>
  </si>
  <si>
    <t>2015年1月1日から2015年12月31日まで</t>
    <rPh sb="4" eb="5">
      <t>ネン</t>
    </rPh>
    <rPh sb="6" eb="7">
      <t>ガツ</t>
    </rPh>
    <rPh sb="8" eb="9">
      <t>ニチ</t>
    </rPh>
    <rPh sb="15" eb="16">
      <t>ネン</t>
    </rPh>
    <rPh sb="18" eb="19">
      <t>ガツ</t>
    </rPh>
    <rPh sb="21" eb="22">
      <t>ニチ</t>
    </rPh>
    <phoneticPr fontId="3"/>
  </si>
  <si>
    <t>１１月例会
（          ）</t>
    <rPh sb="2" eb="3">
      <t>ガツ</t>
    </rPh>
    <rPh sb="3" eb="5">
      <t>レイカイ</t>
    </rPh>
    <phoneticPr fontId="3"/>
  </si>
  <si>
    <t>5月45周年事業
（45周年実行委員会）</t>
    <rPh sb="1" eb="2">
      <t>ガツ</t>
    </rPh>
    <rPh sb="4" eb="6">
      <t>シュウネン</t>
    </rPh>
    <rPh sb="6" eb="8">
      <t>ジギョウ</t>
    </rPh>
    <rPh sb="12" eb="14">
      <t>シュウネン</t>
    </rPh>
    <rPh sb="14" eb="16">
      <t>ジッコウ</t>
    </rPh>
    <rPh sb="16" eb="19">
      <t>イインカイ</t>
    </rPh>
    <phoneticPr fontId="3"/>
  </si>
  <si>
    <t>10月例会
（会員研修）</t>
    <rPh sb="2" eb="3">
      <t>ガツ</t>
    </rPh>
    <rPh sb="3" eb="5">
      <t>レイカイ</t>
    </rPh>
    <rPh sb="7" eb="9">
      <t>カイイン</t>
    </rPh>
    <rPh sb="9" eb="11">
      <t>ケンシュウ</t>
    </rPh>
    <phoneticPr fontId="3"/>
  </si>
  <si>
    <t>4月
4LOM合同例会（会員研修）</t>
    <rPh sb="12" eb="16">
      <t>カイインケンシュウ</t>
    </rPh>
    <phoneticPr fontId="3"/>
  </si>
  <si>
    <t>7月例会
（会員研修）</t>
    <rPh sb="1" eb="2">
      <t>ガツ</t>
    </rPh>
    <rPh sb="2" eb="4">
      <t>レイカイ</t>
    </rPh>
    <rPh sb="6" eb="8">
      <t>カイイン</t>
    </rPh>
    <rPh sb="8" eb="10">
      <t>ケンシュウ</t>
    </rPh>
    <phoneticPr fontId="3"/>
  </si>
  <si>
    <t>(2015年度予算額)</t>
    <rPh sb="7" eb="9">
      <t>ヨサン</t>
    </rPh>
    <rPh sb="9" eb="10">
      <t>ガク</t>
    </rPh>
    <phoneticPr fontId="3"/>
  </si>
  <si>
    <t>9月通常総会例会
（総務広報）</t>
    <rPh sb="1" eb="2">
      <t>ガツ</t>
    </rPh>
    <rPh sb="2" eb="4">
      <t>ツウジョウ</t>
    </rPh>
    <rPh sb="4" eb="6">
      <t>ソウカイ</t>
    </rPh>
    <rPh sb="6" eb="8">
      <t>レイカイ</t>
    </rPh>
    <rPh sb="10" eb="14">
      <t>ソウムコウホウ</t>
    </rPh>
    <phoneticPr fontId="3"/>
  </si>
  <si>
    <t>公益社団法人　守山青年会議所　正味財産増減予算書　内訳表</t>
    <rPh sb="0" eb="2">
      <t>コウエキ</t>
    </rPh>
    <rPh sb="2" eb="4">
      <t>シャダン</t>
    </rPh>
    <rPh sb="4" eb="6">
      <t>ホウジン</t>
    </rPh>
    <rPh sb="7" eb="9">
      <t>モリヤマ</t>
    </rPh>
    <rPh sb="9" eb="11">
      <t>セイネン</t>
    </rPh>
    <rPh sb="11" eb="14">
      <t>カイギショ</t>
    </rPh>
    <rPh sb="15" eb="17">
      <t>ショウミ</t>
    </rPh>
    <rPh sb="17" eb="19">
      <t>ザイサン</t>
    </rPh>
    <rPh sb="19" eb="21">
      <t>ゾウゲン</t>
    </rPh>
    <rPh sb="21" eb="24">
      <t>ヨサンショ</t>
    </rPh>
    <rPh sb="25" eb="28">
      <t>ウチワケヒョウ</t>
    </rPh>
    <phoneticPr fontId="3"/>
  </si>
  <si>
    <t>周年ツール作成運用
（45周年実行委員会）</t>
    <rPh sb="0" eb="2">
      <t>シュウネン</t>
    </rPh>
    <rPh sb="5" eb="7">
      <t>サクセイ</t>
    </rPh>
    <rPh sb="7" eb="9">
      <t>ウンヨウ</t>
    </rPh>
    <rPh sb="13" eb="15">
      <t>シュウネン</t>
    </rPh>
    <rPh sb="15" eb="17">
      <t>ジッコウ</t>
    </rPh>
    <rPh sb="17" eb="20">
      <t>イインカイ</t>
    </rPh>
    <phoneticPr fontId="3"/>
  </si>
  <si>
    <t xml:space="preserve"> 8月45周年記念事業
（45周年実行）</t>
    <rPh sb="2" eb="3">
      <t>ガツ</t>
    </rPh>
    <rPh sb="5" eb="7">
      <t>シュウネン</t>
    </rPh>
    <rPh sb="7" eb="9">
      <t>キネン</t>
    </rPh>
    <rPh sb="9" eb="11">
      <t>ジギョウ</t>
    </rPh>
    <rPh sb="15" eb="17">
      <t>シュウネン</t>
    </rPh>
    <phoneticPr fontId="3"/>
  </si>
  <si>
    <t>周年</t>
    <rPh sb="0" eb="2">
      <t>シュウネン</t>
    </rPh>
    <phoneticPr fontId="3"/>
  </si>
  <si>
    <t>年間</t>
    <rPh sb="0" eb="2">
      <t>ネンカン</t>
    </rPh>
    <phoneticPr fontId="3"/>
  </si>
  <si>
    <t>5名　125,000</t>
    <rPh sb="1" eb="2">
      <t>メイ</t>
    </rPh>
    <phoneticPr fontId="3"/>
  </si>
  <si>
    <t>22名スタート　5名拡大目標</t>
    <rPh sb="2" eb="3">
      <t>メイ</t>
    </rPh>
    <rPh sb="9" eb="10">
      <t>メイ</t>
    </rPh>
    <rPh sb="10" eb="12">
      <t>カクダイ</t>
    </rPh>
    <rPh sb="12" eb="14">
      <t>モクヒョウ</t>
    </rPh>
    <phoneticPr fontId="3"/>
  </si>
  <si>
    <t>27名</t>
    <rPh sb="2" eb="3">
      <t>メイ</t>
    </rPh>
    <phoneticPr fontId="3"/>
  </si>
  <si>
    <t xml:space="preserve"> 10名　20,000</t>
    <rPh sb="3" eb="4">
      <t>メイ</t>
    </rPh>
    <phoneticPr fontId="3"/>
  </si>
  <si>
    <t>5名　10,000</t>
    <rPh sb="1" eb="2">
      <t>メイ</t>
    </rPh>
    <phoneticPr fontId="3"/>
  </si>
  <si>
    <t>会員拡大事業
（会員拡大 ）</t>
    <rPh sb="0" eb="4">
      <t>カイインカクダイ</t>
    </rPh>
    <rPh sb="4" eb="6">
      <t>ジギョウ</t>
    </rPh>
    <rPh sb="8" eb="12">
      <t>カイインカクダイ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</si>
</sst>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#,##0;\-#,##0;&quot;-&quot;"/>
    <numFmt numFmtId="178" formatCode="&quot;1ドル=&quot;###&quot;円&quot;"/>
    <numFmt numFmtId="179" formatCode="&quot;$&quot;###.00"/>
  </numFmts>
  <fonts count="1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</borders>
  <cellStyleXfs count="11">
    <xf numFmtId="0" fontId="0" fillId="0" borderId="0">
      <alignment vertical="center"/>
    </xf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9" fillId="0" borderId="0"/>
    <xf numFmtId="38" fontId="2" fillId="0" borderId="0" applyFont="0" applyFill="0" applyBorder="0" applyAlignment="0" applyProtection="0">
      <alignment vertical="center"/>
    </xf>
  </cellStyleXfs>
  <cellXfs count="382">
    <xf numFmtId="0" fontId="0" fillId="0" borderId="0" xfId="0">
      <alignment vertical="center"/>
    </xf>
    <xf numFmtId="0" fontId="5" fillId="0" borderId="0" xfId="7" applyFont="1"/>
    <xf numFmtId="0" fontId="5" fillId="0" borderId="0" xfId="7" applyFont="1" applyAlignment="1">
      <alignment horizontal="center"/>
    </xf>
    <xf numFmtId="176" fontId="5" fillId="0" borderId="0" xfId="7" applyNumberFormat="1" applyFont="1"/>
    <xf numFmtId="0" fontId="5" fillId="0" borderId="0" xfId="7" applyFont="1" applyBorder="1" applyAlignment="1">
      <alignment horizontal="right"/>
    </xf>
    <xf numFmtId="176" fontId="5" fillId="0" borderId="3" xfId="7" applyNumberFormat="1" applyFont="1" applyBorder="1"/>
    <xf numFmtId="176" fontId="4" fillId="0" borderId="3" xfId="7" applyNumberFormat="1" applyFont="1" applyBorder="1"/>
    <xf numFmtId="176" fontId="5" fillId="0" borderId="4" xfId="7" applyNumberFormat="1" applyFont="1" applyBorder="1"/>
    <xf numFmtId="176" fontId="4" fillId="0" borderId="5" xfId="7" applyNumberFormat="1" applyFont="1" applyBorder="1"/>
    <xf numFmtId="176" fontId="5" fillId="0" borderId="6" xfId="7" applyNumberFormat="1" applyFont="1" applyBorder="1"/>
    <xf numFmtId="176" fontId="4" fillId="0" borderId="6" xfId="7" applyNumberFormat="1" applyFont="1" applyBorder="1"/>
    <xf numFmtId="176" fontId="4" fillId="0" borderId="7" xfId="7" applyNumberFormat="1" applyFont="1" applyBorder="1"/>
    <xf numFmtId="176" fontId="4" fillId="0" borderId="9" xfId="7" applyNumberFormat="1" applyFont="1" applyBorder="1"/>
    <xf numFmtId="0" fontId="5" fillId="0" borderId="6" xfId="7" applyFont="1" applyFill="1" applyBorder="1" applyAlignment="1">
      <alignment horizontal="left" indent="2" shrinkToFit="1"/>
    </xf>
    <xf numFmtId="0" fontId="5" fillId="0" borderId="0" xfId="7" applyFont="1" applyAlignment="1">
      <alignment vertical="center"/>
    </xf>
    <xf numFmtId="176" fontId="4" fillId="0" borderId="10" xfId="7" applyNumberFormat="1" applyFont="1" applyBorder="1"/>
    <xf numFmtId="0" fontId="5" fillId="0" borderId="11" xfId="7" applyFont="1" applyBorder="1"/>
    <xf numFmtId="0" fontId="0" fillId="0" borderId="12" xfId="0" applyFill="1" applyBorder="1" applyAlignment="1">
      <alignment horizontal="center" vertical="center"/>
    </xf>
    <xf numFmtId="0" fontId="5" fillId="0" borderId="0" xfId="7" applyFont="1" applyFill="1" applyBorder="1" applyAlignment="1">
      <alignment horizontal="right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shrinkToFit="1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176" fontId="5" fillId="0" borderId="16" xfId="7" applyNumberFormat="1" applyFont="1" applyFill="1" applyBorder="1"/>
    <xf numFmtId="176" fontId="5" fillId="0" borderId="11" xfId="7" applyNumberFormat="1" applyFont="1" applyFill="1" applyBorder="1"/>
    <xf numFmtId="176" fontId="5" fillId="0" borderId="6" xfId="7" applyNumberFormat="1" applyFont="1" applyFill="1" applyBorder="1"/>
    <xf numFmtId="176" fontId="5" fillId="0" borderId="3" xfId="7" applyNumberFormat="1" applyFont="1" applyFill="1" applyBorder="1"/>
    <xf numFmtId="176" fontId="4" fillId="0" borderId="16" xfId="7" applyNumberFormat="1" applyFont="1" applyFill="1" applyBorder="1"/>
    <xf numFmtId="176" fontId="4" fillId="0" borderId="11" xfId="7" applyNumberFormat="1" applyFont="1" applyFill="1" applyBorder="1"/>
    <xf numFmtId="176" fontId="4" fillId="0" borderId="6" xfId="7" applyNumberFormat="1" applyFont="1" applyFill="1" applyBorder="1"/>
    <xf numFmtId="176" fontId="4" fillId="0" borderId="3" xfId="7" applyNumberFormat="1" applyFont="1" applyFill="1" applyBorder="1"/>
    <xf numFmtId="176" fontId="5" fillId="0" borderId="17" xfId="7" applyNumberFormat="1" applyFont="1" applyFill="1" applyBorder="1"/>
    <xf numFmtId="176" fontId="5" fillId="0" borderId="18" xfId="7" applyNumberFormat="1" applyFont="1" applyFill="1" applyBorder="1"/>
    <xf numFmtId="176" fontId="5" fillId="0" borderId="19" xfId="7" applyNumberFormat="1" applyFont="1" applyFill="1" applyBorder="1"/>
    <xf numFmtId="176" fontId="5" fillId="0" borderId="4" xfId="7" applyNumberFormat="1" applyFont="1" applyFill="1" applyBorder="1"/>
    <xf numFmtId="176" fontId="4" fillId="0" borderId="20" xfId="7" applyNumberFormat="1" applyFont="1" applyFill="1" applyBorder="1"/>
    <xf numFmtId="176" fontId="5" fillId="0" borderId="16" xfId="7" applyNumberFormat="1" applyFont="1" applyFill="1" applyBorder="1" applyAlignment="1">
      <alignment vertical="center"/>
    </xf>
    <xf numFmtId="176" fontId="5" fillId="0" borderId="11" xfId="7" applyNumberFormat="1" applyFont="1" applyFill="1" applyBorder="1" applyAlignment="1">
      <alignment vertical="center"/>
    </xf>
    <xf numFmtId="176" fontId="5" fillId="0" borderId="3" xfId="7" applyNumberFormat="1" applyFont="1" applyFill="1" applyBorder="1" applyAlignment="1">
      <alignment vertical="center"/>
    </xf>
    <xf numFmtId="176" fontId="4" fillId="0" borderId="22" xfId="7" applyNumberFormat="1" applyFont="1" applyFill="1" applyBorder="1"/>
    <xf numFmtId="176" fontId="4" fillId="0" borderId="9" xfId="7" applyNumberFormat="1" applyFont="1" applyFill="1" applyBorder="1"/>
    <xf numFmtId="176" fontId="4" fillId="0" borderId="10" xfId="7" applyNumberFormat="1" applyFont="1" applyFill="1" applyBorder="1"/>
    <xf numFmtId="176" fontId="4" fillId="0" borderId="23" xfId="7" applyNumberFormat="1" applyFont="1" applyFill="1" applyBorder="1"/>
    <xf numFmtId="176" fontId="4" fillId="0" borderId="24" xfId="7" applyNumberFormat="1" applyFont="1" applyFill="1" applyBorder="1"/>
    <xf numFmtId="176" fontId="4" fillId="0" borderId="25" xfId="7" applyNumberFormat="1" applyFont="1" applyFill="1" applyBorder="1"/>
    <xf numFmtId="176" fontId="4" fillId="0" borderId="5" xfId="7" applyNumberFormat="1" applyFont="1" applyFill="1" applyBorder="1"/>
    <xf numFmtId="176" fontId="4" fillId="0" borderId="15" xfId="7" applyNumberFormat="1" applyFont="1" applyFill="1" applyBorder="1"/>
    <xf numFmtId="176" fontId="4" fillId="0" borderId="26" xfId="7" applyNumberFormat="1" applyFont="1" applyFill="1" applyBorder="1"/>
    <xf numFmtId="176" fontId="4" fillId="0" borderId="7" xfId="7" applyNumberFormat="1" applyFont="1" applyFill="1" applyBorder="1"/>
    <xf numFmtId="176" fontId="5" fillId="0" borderId="23" xfId="7" applyNumberFormat="1" applyFont="1" applyFill="1" applyBorder="1"/>
    <xf numFmtId="176" fontId="5" fillId="0" borderId="24" xfId="7" applyNumberFormat="1" applyFont="1" applyFill="1" applyBorder="1"/>
    <xf numFmtId="176" fontId="5" fillId="0" borderId="25" xfId="7" applyNumberFormat="1" applyFont="1" applyFill="1" applyBorder="1"/>
    <xf numFmtId="176" fontId="5" fillId="0" borderId="5" xfId="7" applyNumberFormat="1" applyFont="1" applyFill="1" applyBorder="1"/>
    <xf numFmtId="176" fontId="5" fillId="0" borderId="27" xfId="7" applyNumberFormat="1" applyFont="1" applyFill="1" applyBorder="1"/>
    <xf numFmtId="176" fontId="5" fillId="0" borderId="28" xfId="7" applyNumberFormat="1" applyFont="1" applyFill="1" applyBorder="1"/>
    <xf numFmtId="176" fontId="5" fillId="0" borderId="29" xfId="7" applyNumberFormat="1" applyFont="1" applyFill="1" applyBorder="1"/>
    <xf numFmtId="176" fontId="5" fillId="0" borderId="30" xfId="7" applyNumberFormat="1" applyFont="1" applyFill="1" applyBorder="1"/>
    <xf numFmtId="176" fontId="5" fillId="0" borderId="31" xfId="7" applyNumberFormat="1" applyFont="1" applyFill="1" applyBorder="1"/>
    <xf numFmtId="176" fontId="5" fillId="0" borderId="32" xfId="7" applyNumberFormat="1" applyFont="1" applyFill="1" applyBorder="1"/>
    <xf numFmtId="176" fontId="5" fillId="0" borderId="33" xfId="7" applyNumberFormat="1" applyFont="1" applyFill="1" applyBorder="1"/>
    <xf numFmtId="176" fontId="5" fillId="0" borderId="34" xfId="7" applyNumberFormat="1" applyFont="1" applyFill="1" applyBorder="1"/>
    <xf numFmtId="176" fontId="5" fillId="0" borderId="0" xfId="7" applyNumberFormat="1" applyFont="1" applyFill="1"/>
    <xf numFmtId="0" fontId="5" fillId="0" borderId="0" xfId="7" applyFont="1" applyFill="1" applyAlignment="1">
      <alignment shrinkToFit="1"/>
    </xf>
    <xf numFmtId="0" fontId="0" fillId="0" borderId="3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36" xfId="0" applyFill="1" applyBorder="1" applyAlignment="1">
      <alignment horizontal="left" vertical="top" wrapText="1"/>
    </xf>
    <xf numFmtId="0" fontId="5" fillId="0" borderId="6" xfId="7" applyFont="1" applyFill="1" applyBorder="1" applyAlignment="1">
      <alignment shrinkToFit="1"/>
    </xf>
    <xf numFmtId="176" fontId="5" fillId="0" borderId="35" xfId="7" applyNumberFormat="1" applyFont="1" applyFill="1" applyBorder="1"/>
    <xf numFmtId="176" fontId="5" fillId="0" borderId="37" xfId="7" applyNumberFormat="1" applyFont="1" applyFill="1" applyBorder="1"/>
    <xf numFmtId="176" fontId="4" fillId="0" borderId="35" xfId="7" applyNumberFormat="1" applyFont="1" applyFill="1" applyBorder="1"/>
    <xf numFmtId="176" fontId="5" fillId="0" borderId="38" xfId="7" applyNumberFormat="1" applyFont="1" applyFill="1" applyBorder="1"/>
    <xf numFmtId="176" fontId="4" fillId="0" borderId="39" xfId="7" applyNumberFormat="1" applyFont="1" applyFill="1" applyBorder="1"/>
    <xf numFmtId="176" fontId="5" fillId="0" borderId="40" xfId="7" applyNumberFormat="1" applyFont="1" applyFill="1" applyBorder="1"/>
    <xf numFmtId="176" fontId="5" fillId="0" borderId="41" xfId="7" applyNumberFormat="1" applyFont="1" applyFill="1" applyBorder="1"/>
    <xf numFmtId="0" fontId="5" fillId="0" borderId="6" xfId="7" applyFont="1" applyFill="1" applyBorder="1" applyAlignment="1">
      <alignment horizontal="right" indent="2" shrinkToFit="1"/>
    </xf>
    <xf numFmtId="176" fontId="5" fillId="0" borderId="35" xfId="7" applyNumberFormat="1" applyFont="1" applyFill="1" applyBorder="1" applyAlignment="1">
      <alignment vertical="center"/>
    </xf>
    <xf numFmtId="176" fontId="4" fillId="0" borderId="42" xfId="7" applyNumberFormat="1" applyFont="1" applyFill="1" applyBorder="1"/>
    <xf numFmtId="176" fontId="4" fillId="0" borderId="36" xfId="7" applyNumberFormat="1" applyFont="1" applyFill="1" applyBorder="1"/>
    <xf numFmtId="0" fontId="5" fillId="0" borderId="6" xfId="7" applyFont="1" applyFill="1" applyBorder="1" applyAlignment="1">
      <alignment horizontal="right" shrinkToFit="1"/>
    </xf>
    <xf numFmtId="176" fontId="5" fillId="0" borderId="42" xfId="7" applyNumberFormat="1" applyFont="1" applyFill="1" applyBorder="1"/>
    <xf numFmtId="176" fontId="5" fillId="0" borderId="43" xfId="7" applyNumberFormat="1" applyFont="1" applyFill="1" applyBorder="1"/>
    <xf numFmtId="176" fontId="5" fillId="0" borderId="44" xfId="7" applyNumberFormat="1" applyFont="1" applyFill="1" applyBorder="1"/>
    <xf numFmtId="0" fontId="5" fillId="0" borderId="8" xfId="7" applyFont="1" applyFill="1" applyBorder="1" applyAlignment="1">
      <alignment shrinkToFit="1"/>
    </xf>
    <xf numFmtId="0" fontId="0" fillId="0" borderId="45" xfId="0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0" fontId="0" fillId="0" borderId="46" xfId="0" applyFill="1" applyBorder="1" applyAlignment="1">
      <alignment horizontal="center" vertical="center" shrinkToFit="1"/>
    </xf>
    <xf numFmtId="0" fontId="5" fillId="0" borderId="3" xfId="7" applyFont="1" applyBorder="1"/>
    <xf numFmtId="0" fontId="5" fillId="0" borderId="47" xfId="7" applyFont="1" applyBorder="1" applyAlignment="1">
      <alignment horizontal="center"/>
    </xf>
    <xf numFmtId="0" fontId="2" fillId="0" borderId="40" xfId="7" applyFont="1" applyBorder="1" applyAlignment="1">
      <alignment horizontal="center" vertical="center"/>
    </xf>
    <xf numFmtId="0" fontId="2" fillId="0" borderId="48" xfId="7" applyFont="1" applyBorder="1" applyAlignment="1">
      <alignment horizontal="center" vertical="center"/>
    </xf>
    <xf numFmtId="176" fontId="5" fillId="0" borderId="0" xfId="7" applyNumberFormat="1" applyFont="1" applyFill="1" applyBorder="1"/>
    <xf numFmtId="0" fontId="0" fillId="0" borderId="49" xfId="0" applyFill="1" applyBorder="1" applyAlignment="1">
      <alignment horizontal="left" vertical="top" wrapText="1"/>
    </xf>
    <xf numFmtId="176" fontId="4" fillId="0" borderId="37" xfId="7" applyNumberFormat="1" applyFont="1" applyFill="1" applyBorder="1"/>
    <xf numFmtId="176" fontId="5" fillId="0" borderId="50" xfId="7" applyNumberFormat="1" applyFont="1" applyFill="1" applyBorder="1"/>
    <xf numFmtId="176" fontId="5" fillId="0" borderId="37" xfId="7" applyNumberFormat="1" applyFont="1" applyFill="1" applyBorder="1" applyAlignment="1">
      <alignment vertical="center"/>
    </xf>
    <xf numFmtId="176" fontId="4" fillId="0" borderId="52" xfId="7" applyNumberFormat="1" applyFont="1" applyFill="1" applyBorder="1"/>
    <xf numFmtId="176" fontId="4" fillId="0" borderId="53" xfId="7" applyNumberFormat="1" applyFont="1" applyFill="1" applyBorder="1"/>
    <xf numFmtId="176" fontId="4" fillId="0" borderId="49" xfId="7" applyNumberFormat="1" applyFont="1" applyFill="1" applyBorder="1"/>
    <xf numFmtId="176" fontId="5" fillId="0" borderId="53" xfId="7" applyNumberFormat="1" applyFont="1" applyFill="1" applyBorder="1"/>
    <xf numFmtId="176" fontId="5" fillId="0" borderId="54" xfId="7" applyNumberFormat="1" applyFont="1" applyFill="1" applyBorder="1"/>
    <xf numFmtId="176" fontId="5" fillId="0" borderId="55" xfId="7" applyNumberFormat="1" applyFont="1" applyFill="1" applyBorder="1"/>
    <xf numFmtId="0" fontId="0" fillId="0" borderId="56" xfId="0" applyFill="1" applyBorder="1" applyAlignment="1">
      <alignment horizontal="left" vertical="top" wrapText="1"/>
    </xf>
    <xf numFmtId="176" fontId="5" fillId="0" borderId="57" xfId="7" applyNumberFormat="1" applyFont="1" applyFill="1" applyBorder="1"/>
    <xf numFmtId="176" fontId="4" fillId="0" borderId="57" xfId="7" applyNumberFormat="1" applyFont="1" applyFill="1" applyBorder="1"/>
    <xf numFmtId="176" fontId="5" fillId="0" borderId="58" xfId="7" applyNumberFormat="1" applyFont="1" applyFill="1" applyBorder="1"/>
    <xf numFmtId="176" fontId="4" fillId="0" borderId="59" xfId="7" applyNumberFormat="1" applyFont="1" applyFill="1" applyBorder="1"/>
    <xf numFmtId="176" fontId="5" fillId="0" borderId="57" xfId="7" applyNumberFormat="1" applyFont="1" applyFill="1" applyBorder="1" applyAlignment="1">
      <alignment vertical="center"/>
    </xf>
    <xf numFmtId="176" fontId="4" fillId="0" borderId="60" xfId="7" applyNumberFormat="1" applyFont="1" applyFill="1" applyBorder="1"/>
    <xf numFmtId="176" fontId="4" fillId="0" borderId="56" xfId="7" applyNumberFormat="1" applyFont="1" applyFill="1" applyBorder="1"/>
    <xf numFmtId="176" fontId="5" fillId="0" borderId="60" xfId="7" applyNumberFormat="1" applyFont="1" applyFill="1" applyBorder="1"/>
    <xf numFmtId="176" fontId="5" fillId="0" borderId="61" xfId="7" applyNumberFormat="1" applyFont="1" applyFill="1" applyBorder="1"/>
    <xf numFmtId="176" fontId="5" fillId="0" borderId="62" xfId="7" applyNumberFormat="1" applyFont="1" applyFill="1" applyBorder="1"/>
    <xf numFmtId="0" fontId="5" fillId="0" borderId="6" xfId="7" applyFont="1" applyBorder="1"/>
    <xf numFmtId="176" fontId="5" fillId="0" borderId="14" xfId="7" applyNumberFormat="1" applyFont="1" applyFill="1" applyBorder="1"/>
    <xf numFmtId="176" fontId="4" fillId="0" borderId="14" xfId="7" applyNumberFormat="1" applyFont="1" applyFill="1" applyBorder="1"/>
    <xf numFmtId="176" fontId="5" fillId="0" borderId="63" xfId="7" applyNumberFormat="1" applyFont="1" applyFill="1" applyBorder="1"/>
    <xf numFmtId="176" fontId="4" fillId="0" borderId="64" xfId="7" applyNumberFormat="1" applyFont="1" applyFill="1" applyBorder="1"/>
    <xf numFmtId="176" fontId="5" fillId="0" borderId="14" xfId="7" applyNumberFormat="1" applyFont="1" applyFill="1" applyBorder="1" applyAlignment="1">
      <alignment vertical="center"/>
    </xf>
    <xf numFmtId="176" fontId="4" fillId="0" borderId="66" xfId="7" applyNumberFormat="1" applyFont="1" applyFill="1" applyBorder="1"/>
    <xf numFmtId="176" fontId="4" fillId="0" borderId="67" xfId="7" applyNumberFormat="1" applyFont="1" applyFill="1" applyBorder="1"/>
    <xf numFmtId="176" fontId="5" fillId="0" borderId="66" xfId="7" applyNumberFormat="1" applyFont="1" applyFill="1" applyBorder="1"/>
    <xf numFmtId="176" fontId="5" fillId="0" borderId="68" xfId="7" applyNumberFormat="1" applyFont="1" applyFill="1" applyBorder="1"/>
    <xf numFmtId="176" fontId="5" fillId="0" borderId="69" xfId="7" applyNumberFormat="1" applyFont="1" applyFill="1" applyBorder="1"/>
    <xf numFmtId="0" fontId="5" fillId="0" borderId="40" xfId="7" applyFont="1" applyBorder="1"/>
    <xf numFmtId="0" fontId="5" fillId="0" borderId="40" xfId="7" applyFont="1" applyBorder="1" applyAlignment="1">
      <alignment horizontal="center"/>
    </xf>
    <xf numFmtId="0" fontId="10" fillId="0" borderId="40" xfId="7" applyFont="1" applyBorder="1" applyAlignment="1">
      <alignment vertical="center"/>
    </xf>
    <xf numFmtId="0" fontId="5" fillId="0" borderId="40" xfId="7" applyFont="1" applyBorder="1" applyAlignment="1">
      <alignment vertical="center" wrapText="1"/>
    </xf>
    <xf numFmtId="0" fontId="5" fillId="0" borderId="48" xfId="7" applyFont="1" applyBorder="1"/>
    <xf numFmtId="0" fontId="5" fillId="0" borderId="70" xfId="7" applyFont="1" applyBorder="1"/>
    <xf numFmtId="0" fontId="5" fillId="0" borderId="21" xfId="7" applyFont="1" applyBorder="1"/>
    <xf numFmtId="0" fontId="0" fillId="0" borderId="67" xfId="0" applyFill="1" applyBorder="1" applyAlignment="1">
      <alignment horizontal="left" vertical="top" wrapText="1"/>
    </xf>
    <xf numFmtId="0" fontId="0" fillId="0" borderId="71" xfId="0" applyFill="1" applyBorder="1" applyAlignment="1">
      <alignment horizontal="center" vertical="center"/>
    </xf>
    <xf numFmtId="0" fontId="4" fillId="0" borderId="6" xfId="8" applyFont="1" applyBorder="1" applyAlignment="1">
      <alignment vertical="center" shrinkToFit="1"/>
    </xf>
    <xf numFmtId="0" fontId="5" fillId="0" borderId="6" xfId="8" applyFont="1" applyBorder="1" applyAlignment="1">
      <alignment vertical="center" shrinkToFit="1"/>
    </xf>
    <xf numFmtId="176" fontId="5" fillId="0" borderId="18" xfId="8" applyNumberFormat="1" applyFont="1" applyBorder="1" applyAlignment="1">
      <alignment vertical="center"/>
    </xf>
    <xf numFmtId="176" fontId="4" fillId="0" borderId="24" xfId="8" applyNumberFormat="1" applyFont="1" applyBorder="1" applyAlignment="1">
      <alignment vertical="center"/>
    </xf>
    <xf numFmtId="176" fontId="5" fillId="0" borderId="24" xfId="8" applyNumberFormat="1" applyFont="1" applyBorder="1" applyAlignment="1">
      <alignment vertical="center"/>
    </xf>
    <xf numFmtId="0" fontId="5" fillId="0" borderId="73" xfId="8" applyFont="1" applyBorder="1" applyAlignment="1">
      <alignment vertical="center" shrinkToFit="1"/>
    </xf>
    <xf numFmtId="176" fontId="5" fillId="0" borderId="32" xfId="8" applyNumberFormat="1" applyFont="1" applyBorder="1" applyAlignment="1">
      <alignment vertical="center"/>
    </xf>
    <xf numFmtId="176" fontId="4" fillId="0" borderId="32" xfId="8" applyNumberFormat="1" applyFont="1" applyBorder="1" applyAlignment="1">
      <alignment vertical="center"/>
    </xf>
    <xf numFmtId="0" fontId="5" fillId="0" borderId="74" xfId="8" applyFont="1" applyBorder="1" applyAlignment="1">
      <alignment horizontal="right" vertical="center" shrinkToFit="1"/>
    </xf>
    <xf numFmtId="176" fontId="4" fillId="0" borderId="14" xfId="8" applyNumberFormat="1" applyFont="1" applyBorder="1" applyAlignment="1">
      <alignment vertical="center"/>
    </xf>
    <xf numFmtId="0" fontId="5" fillId="0" borderId="75" xfId="8" applyFont="1" applyFill="1" applyBorder="1" applyAlignment="1">
      <alignment vertical="center" shrinkToFit="1"/>
    </xf>
    <xf numFmtId="176" fontId="5" fillId="0" borderId="75" xfId="8" applyNumberFormat="1" applyFont="1" applyBorder="1" applyAlignment="1">
      <alignment vertical="center"/>
    </xf>
    <xf numFmtId="176" fontId="5" fillId="0" borderId="68" xfId="8" applyNumberFormat="1" applyFont="1" applyBorder="1" applyAlignment="1">
      <alignment vertical="center"/>
    </xf>
    <xf numFmtId="176" fontId="5" fillId="0" borderId="28" xfId="8" applyNumberFormat="1" applyFont="1" applyBorder="1" applyAlignment="1">
      <alignment vertical="center"/>
    </xf>
    <xf numFmtId="0" fontId="5" fillId="0" borderId="75" xfId="8" applyFont="1" applyBorder="1" applyAlignment="1">
      <alignment vertical="center" shrinkToFit="1"/>
    </xf>
    <xf numFmtId="0" fontId="5" fillId="0" borderId="54" xfId="8" applyFont="1" applyBorder="1" applyAlignment="1">
      <alignment vertical="center" shrinkToFit="1"/>
    </xf>
    <xf numFmtId="0" fontId="5" fillId="0" borderId="76" xfId="8" applyFont="1" applyFill="1" applyBorder="1" applyAlignment="1">
      <alignment vertical="center" shrinkToFit="1"/>
    </xf>
    <xf numFmtId="0" fontId="4" fillId="0" borderId="8" xfId="8" applyFont="1" applyBorder="1" applyAlignment="1">
      <alignment vertical="center" shrinkToFit="1"/>
    </xf>
    <xf numFmtId="0" fontId="5" fillId="0" borderId="77" xfId="8" applyFont="1" applyBorder="1" applyAlignment="1">
      <alignment vertical="center" shrinkToFit="1"/>
    </xf>
    <xf numFmtId="176" fontId="4" fillId="0" borderId="77" xfId="8" applyNumberFormat="1" applyFont="1" applyBorder="1" applyAlignment="1">
      <alignment vertical="center"/>
    </xf>
    <xf numFmtId="176" fontId="4" fillId="0" borderId="67" xfId="8" applyNumberFormat="1" applyFont="1" applyBorder="1" applyAlignment="1">
      <alignment vertical="center"/>
    </xf>
    <xf numFmtId="0" fontId="4" fillId="0" borderId="49" xfId="8" applyFont="1" applyBorder="1" applyAlignment="1">
      <alignment vertical="center" shrinkToFit="1"/>
    </xf>
    <xf numFmtId="176" fontId="4" fillId="0" borderId="26" xfId="8" applyNumberFormat="1" applyFont="1" applyBorder="1" applyAlignment="1">
      <alignment vertical="center"/>
    </xf>
    <xf numFmtId="0" fontId="4" fillId="0" borderId="37" xfId="8" applyFont="1" applyBorder="1" applyAlignment="1">
      <alignment horizontal="right" vertical="center" shrinkToFit="1"/>
    </xf>
    <xf numFmtId="176" fontId="5" fillId="0" borderId="0" xfId="7" applyNumberFormat="1" applyFont="1" applyBorder="1"/>
    <xf numFmtId="176" fontId="4" fillId="0" borderId="78" xfId="8" applyNumberFormat="1" applyFont="1" applyBorder="1" applyAlignment="1">
      <alignment vertical="center"/>
    </xf>
    <xf numFmtId="176" fontId="4" fillId="0" borderId="79" xfId="8" applyNumberFormat="1" applyFont="1" applyBorder="1" applyAlignment="1">
      <alignment vertical="center"/>
    </xf>
    <xf numFmtId="0" fontId="5" fillId="0" borderId="0" xfId="8" applyFont="1"/>
    <xf numFmtId="0" fontId="5" fillId="0" borderId="0" xfId="8" applyFont="1" applyAlignment="1">
      <alignment horizontal="center"/>
    </xf>
    <xf numFmtId="0" fontId="5" fillId="0" borderId="0" xfId="8" applyFont="1" applyAlignment="1">
      <alignment shrinkToFit="1"/>
    </xf>
    <xf numFmtId="0" fontId="5" fillId="0" borderId="0" xfId="8" applyFont="1" applyBorder="1" applyAlignment="1">
      <alignment horizontal="right"/>
    </xf>
    <xf numFmtId="176" fontId="5" fillId="0" borderId="0" xfId="8" applyNumberFormat="1" applyFont="1"/>
    <xf numFmtId="0" fontId="5" fillId="0" borderId="0" xfId="8" applyFont="1" applyBorder="1" applyAlignment="1">
      <alignment vertical="center" shrinkToFit="1"/>
    </xf>
    <xf numFmtId="176" fontId="5" fillId="0" borderId="0" xfId="8" applyNumberFormat="1" applyFont="1" applyBorder="1" applyAlignment="1">
      <alignment vertical="center"/>
    </xf>
    <xf numFmtId="176" fontId="5" fillId="0" borderId="14" xfId="8" applyNumberFormat="1" applyFont="1" applyBorder="1" applyAlignment="1">
      <alignment vertical="center"/>
    </xf>
    <xf numFmtId="0" fontId="5" fillId="0" borderId="37" xfId="8" applyFont="1" applyBorder="1" applyAlignment="1">
      <alignment vertical="center" shrinkToFit="1"/>
    </xf>
    <xf numFmtId="176" fontId="5" fillId="0" borderId="11" xfId="8" applyNumberFormat="1" applyFont="1" applyBorder="1" applyAlignment="1">
      <alignment vertical="center"/>
    </xf>
    <xf numFmtId="176" fontId="4" fillId="0" borderId="0" xfId="8" applyNumberFormat="1" applyFont="1" applyBorder="1" applyAlignment="1">
      <alignment vertical="center"/>
    </xf>
    <xf numFmtId="176" fontId="4" fillId="0" borderId="11" xfId="8" applyNumberFormat="1" applyFont="1" applyBorder="1" applyAlignment="1">
      <alignment vertical="center"/>
    </xf>
    <xf numFmtId="0" fontId="5" fillId="0" borderId="41" xfId="8" applyFont="1" applyBorder="1" applyAlignment="1">
      <alignment vertical="center" shrinkToFit="1"/>
    </xf>
    <xf numFmtId="176" fontId="5" fillId="0" borderId="81" xfId="8" applyNumberFormat="1" applyFont="1" applyBorder="1" applyAlignment="1">
      <alignment vertical="center"/>
    </xf>
    <xf numFmtId="176" fontId="5" fillId="0" borderId="63" xfId="8" applyNumberFormat="1" applyFont="1" applyBorder="1" applyAlignment="1">
      <alignment vertical="center"/>
    </xf>
    <xf numFmtId="0" fontId="5" fillId="0" borderId="81" xfId="8" applyFont="1" applyBorder="1" applyAlignment="1">
      <alignment vertical="center" shrinkToFit="1"/>
    </xf>
    <xf numFmtId="0" fontId="5" fillId="0" borderId="50" xfId="8" applyFont="1" applyBorder="1" applyAlignment="1">
      <alignment vertical="center" shrinkToFit="1"/>
    </xf>
    <xf numFmtId="176" fontId="5" fillId="0" borderId="0" xfId="8" applyNumberFormat="1" applyFont="1" applyFill="1" applyBorder="1" applyAlignment="1">
      <alignment vertical="center"/>
    </xf>
    <xf numFmtId="176" fontId="12" fillId="0" borderId="11" xfId="8" applyNumberFormat="1" applyFont="1" applyBorder="1" applyAlignment="1">
      <alignment vertical="center"/>
    </xf>
    <xf numFmtId="176" fontId="4" fillId="0" borderId="72" xfId="8" applyNumberFormat="1" applyFont="1" applyBorder="1" applyAlignment="1">
      <alignment vertical="center"/>
    </xf>
    <xf numFmtId="176" fontId="5" fillId="0" borderId="81" xfId="8" applyNumberFormat="1" applyFont="1" applyFill="1" applyBorder="1" applyAlignment="1">
      <alignment vertical="center"/>
    </xf>
    <xf numFmtId="0" fontId="5" fillId="0" borderId="2" xfId="8" applyFont="1" applyBorder="1" applyAlignment="1">
      <alignment horizontal="right" vertical="center" shrinkToFit="1"/>
    </xf>
    <xf numFmtId="176" fontId="4" fillId="0" borderId="2" xfId="8" applyNumberFormat="1" applyFont="1" applyBorder="1" applyAlignment="1">
      <alignment vertical="center"/>
    </xf>
    <xf numFmtId="176" fontId="4" fillId="0" borderId="66" xfId="8" applyNumberFormat="1" applyFont="1" applyBorder="1" applyAlignment="1">
      <alignment vertical="center"/>
    </xf>
    <xf numFmtId="0" fontId="4" fillId="0" borderId="53" xfId="8" applyFont="1" applyBorder="1" applyAlignment="1">
      <alignment horizontal="right" vertical="center" shrinkToFit="1"/>
    </xf>
    <xf numFmtId="0" fontId="5" fillId="0" borderId="82" xfId="8" applyFont="1" applyBorder="1" applyAlignment="1">
      <alignment vertical="center" shrinkToFit="1"/>
    </xf>
    <xf numFmtId="176" fontId="5" fillId="0" borderId="64" xfId="8" applyNumberFormat="1" applyFont="1" applyBorder="1" applyAlignment="1">
      <alignment vertical="center"/>
    </xf>
    <xf numFmtId="0" fontId="5" fillId="0" borderId="52" xfId="8" applyFont="1" applyBorder="1" applyAlignment="1">
      <alignment vertical="center" shrinkToFit="1"/>
    </xf>
    <xf numFmtId="176" fontId="13" fillId="0" borderId="11" xfId="8" applyNumberFormat="1" applyFont="1" applyBorder="1" applyAlignment="1">
      <alignment vertical="center" wrapText="1"/>
    </xf>
    <xf numFmtId="176" fontId="5" fillId="0" borderId="76" xfId="8" applyNumberFormat="1" applyFont="1" applyBorder="1" applyAlignment="1">
      <alignment vertical="center"/>
    </xf>
    <xf numFmtId="176" fontId="5" fillId="0" borderId="69" xfId="8" applyNumberFormat="1" applyFont="1" applyBorder="1" applyAlignment="1">
      <alignment vertical="center"/>
    </xf>
    <xf numFmtId="0" fontId="5" fillId="0" borderId="76" xfId="8" applyFont="1" applyBorder="1" applyAlignment="1">
      <alignment vertical="center" shrinkToFit="1"/>
    </xf>
    <xf numFmtId="0" fontId="5" fillId="0" borderId="55" xfId="8" applyFont="1" applyBorder="1" applyAlignment="1">
      <alignment vertical="center" shrinkToFit="1"/>
    </xf>
    <xf numFmtId="176" fontId="4" fillId="0" borderId="76" xfId="8" applyNumberFormat="1" applyFont="1" applyBorder="1" applyAlignment="1">
      <alignment vertical="center"/>
    </xf>
    <xf numFmtId="0" fontId="5" fillId="0" borderId="76" xfId="8" applyFont="1" applyBorder="1" applyAlignment="1">
      <alignment horizontal="right" vertical="center" shrinkToFit="1"/>
    </xf>
    <xf numFmtId="176" fontId="5" fillId="0" borderId="66" xfId="8" applyNumberFormat="1" applyFont="1" applyBorder="1" applyAlignment="1">
      <alignment vertical="center"/>
    </xf>
    <xf numFmtId="0" fontId="5" fillId="0" borderId="55" xfId="8" applyFont="1" applyBorder="1" applyAlignment="1">
      <alignment horizontal="right" vertical="center" shrinkToFit="1"/>
    </xf>
    <xf numFmtId="176" fontId="5" fillId="0" borderId="2" xfId="8" applyNumberFormat="1" applyFont="1" applyBorder="1" applyAlignment="1">
      <alignment vertical="center"/>
    </xf>
    <xf numFmtId="0" fontId="5" fillId="0" borderId="53" xfId="8" applyFont="1" applyBorder="1" applyAlignment="1">
      <alignment horizontal="right" vertical="center" shrinkToFit="1"/>
    </xf>
    <xf numFmtId="0" fontId="5" fillId="0" borderId="0" xfId="8" applyFont="1" applyBorder="1" applyAlignment="1">
      <alignment horizontal="right" vertical="center" shrinkToFit="1"/>
    </xf>
    <xf numFmtId="0" fontId="5" fillId="0" borderId="37" xfId="8" applyFont="1" applyBorder="1" applyAlignment="1">
      <alignment horizontal="right" vertical="center" shrinkToFit="1"/>
    </xf>
    <xf numFmtId="0" fontId="4" fillId="0" borderId="83" xfId="8" applyFont="1" applyBorder="1" applyAlignment="1">
      <alignment horizontal="right" vertical="center" shrinkToFit="1"/>
    </xf>
    <xf numFmtId="0" fontId="5" fillId="0" borderId="0" xfId="8" applyFont="1" applyAlignment="1">
      <alignment vertical="center" shrinkToFit="1"/>
    </xf>
    <xf numFmtId="176" fontId="5" fillId="0" borderId="0" xfId="8" applyNumberFormat="1" applyFont="1" applyAlignment="1">
      <alignment vertical="center"/>
    </xf>
    <xf numFmtId="176" fontId="4" fillId="0" borderId="0" xfId="7" applyNumberFormat="1" applyFont="1" applyBorder="1"/>
    <xf numFmtId="176" fontId="4" fillId="0" borderId="85" xfId="7" applyNumberFormat="1" applyFont="1" applyBorder="1"/>
    <xf numFmtId="176" fontId="5" fillId="0" borderId="65" xfId="8" applyNumberFormat="1" applyFont="1" applyBorder="1" applyAlignment="1">
      <alignment vertical="center"/>
    </xf>
    <xf numFmtId="0" fontId="5" fillId="0" borderId="51" xfId="8" applyFont="1" applyBorder="1" applyAlignment="1">
      <alignment vertical="center" shrinkToFit="1"/>
    </xf>
    <xf numFmtId="0" fontId="5" fillId="0" borderId="40" xfId="7" applyFont="1" applyFill="1" applyBorder="1" applyAlignment="1">
      <alignment shrinkToFit="1"/>
    </xf>
    <xf numFmtId="0" fontId="5" fillId="0" borderId="80" xfId="8" applyFont="1" applyBorder="1" applyAlignment="1">
      <alignment vertical="center" shrinkToFit="1"/>
    </xf>
    <xf numFmtId="0" fontId="4" fillId="0" borderId="0" xfId="8" applyFont="1" applyBorder="1" applyAlignment="1">
      <alignment horizontal="right" vertical="center" shrinkToFit="1"/>
    </xf>
    <xf numFmtId="0" fontId="5" fillId="0" borderId="48" xfId="8" applyFont="1" applyBorder="1" applyAlignment="1">
      <alignment vertical="center" shrinkToFit="1"/>
    </xf>
    <xf numFmtId="0" fontId="5" fillId="0" borderId="40" xfId="8" applyFont="1" applyBorder="1" applyAlignment="1">
      <alignment horizontal="right" vertical="center" shrinkToFit="1"/>
    </xf>
    <xf numFmtId="176" fontId="4" fillId="0" borderId="0" xfId="8" applyNumberFormat="1" applyFont="1" applyFill="1" applyBorder="1" applyAlignment="1">
      <alignment vertical="center"/>
    </xf>
    <xf numFmtId="0" fontId="5" fillId="0" borderId="86" xfId="8" applyFont="1" applyBorder="1" applyAlignment="1">
      <alignment horizontal="right" vertical="center" shrinkToFit="1"/>
    </xf>
    <xf numFmtId="176" fontId="4" fillId="0" borderId="87" xfId="8" applyNumberFormat="1" applyFont="1" applyBorder="1" applyAlignment="1">
      <alignment vertical="center"/>
    </xf>
    <xf numFmtId="0" fontId="5" fillId="0" borderId="88" xfId="8" applyFont="1" applyBorder="1" applyAlignment="1">
      <alignment horizontal="right" vertical="center" shrinkToFit="1"/>
    </xf>
    <xf numFmtId="0" fontId="5" fillId="0" borderId="40" xfId="8" applyFont="1" applyBorder="1" applyAlignment="1">
      <alignment vertical="center" shrinkToFit="1"/>
    </xf>
    <xf numFmtId="176" fontId="4" fillId="0" borderId="3" xfId="8" applyNumberFormat="1" applyFont="1" applyBorder="1" applyAlignment="1">
      <alignment vertical="center"/>
    </xf>
    <xf numFmtId="176" fontId="4" fillId="0" borderId="85" xfId="8" applyNumberFormat="1" applyFont="1" applyBorder="1" applyAlignment="1">
      <alignment vertical="center"/>
    </xf>
    <xf numFmtId="0" fontId="0" fillId="0" borderId="94" xfId="0" applyFill="1" applyBorder="1" applyAlignment="1">
      <alignment vertical="center"/>
    </xf>
    <xf numFmtId="0" fontId="0" fillId="0" borderId="93" xfId="0" applyFill="1" applyBorder="1" applyAlignment="1">
      <alignment vertical="center"/>
    </xf>
    <xf numFmtId="0" fontId="0" fillId="0" borderId="93" xfId="0" applyFill="1" applyBorder="1" applyAlignment="1">
      <alignment vertical="center" shrinkToFit="1"/>
    </xf>
    <xf numFmtId="0" fontId="0" fillId="0" borderId="46" xfId="0" applyFill="1" applyBorder="1" applyAlignment="1">
      <alignment vertical="center" shrinkToFit="1"/>
    </xf>
    <xf numFmtId="0" fontId="4" fillId="0" borderId="0" xfId="7" applyFont="1" applyAlignment="1"/>
    <xf numFmtId="0" fontId="0" fillId="0" borderId="0" xfId="0" applyAlignment="1"/>
    <xf numFmtId="0" fontId="5" fillId="0" borderId="0" xfId="7" applyFont="1" applyAlignment="1"/>
    <xf numFmtId="0" fontId="5" fillId="0" borderId="0" xfId="8" applyFont="1" applyAlignment="1">
      <alignment horizontal="center"/>
    </xf>
    <xf numFmtId="176" fontId="4" fillId="0" borderId="72" xfId="7" applyNumberFormat="1" applyFont="1" applyBorder="1"/>
    <xf numFmtId="0" fontId="5" fillId="0" borderId="72" xfId="8" applyFont="1" applyBorder="1" applyAlignment="1">
      <alignment vertical="center" shrinkToFit="1"/>
    </xf>
    <xf numFmtId="176" fontId="5" fillId="0" borderId="22" xfId="8" applyNumberFormat="1" applyFont="1" applyBorder="1" applyAlignment="1">
      <alignment vertical="center"/>
    </xf>
    <xf numFmtId="179" fontId="5" fillId="0" borderId="11" xfId="7" applyNumberFormat="1" applyFont="1" applyBorder="1"/>
    <xf numFmtId="38" fontId="5" fillId="0" borderId="11" xfId="10" applyFont="1" applyBorder="1" applyAlignment="1"/>
    <xf numFmtId="0" fontId="5" fillId="0" borderId="6" xfId="7" applyFont="1" applyFill="1" applyBorder="1" applyAlignment="1">
      <alignment horizontal="left" indent="3" shrinkToFit="1"/>
    </xf>
    <xf numFmtId="0" fontId="5" fillId="0" borderId="6" xfId="7" applyFont="1" applyFill="1" applyBorder="1" applyAlignment="1">
      <alignment horizontal="left" indent="1" shrinkToFit="1"/>
    </xf>
    <xf numFmtId="176" fontId="5" fillId="0" borderId="29" xfId="7" applyNumberFormat="1" applyFont="1" applyBorder="1"/>
    <xf numFmtId="176" fontId="4" fillId="0" borderId="98" xfId="7" applyNumberFormat="1" applyFont="1" applyFill="1" applyBorder="1"/>
    <xf numFmtId="176" fontId="4" fillId="0" borderId="99" xfId="7" applyNumberFormat="1" applyFont="1" applyFill="1" applyBorder="1"/>
    <xf numFmtId="176" fontId="4" fillId="0" borderId="100" xfId="7" applyNumberFormat="1" applyFont="1" applyFill="1" applyBorder="1"/>
    <xf numFmtId="176" fontId="4" fillId="0" borderId="101" xfId="7" applyNumberFormat="1" applyFont="1" applyFill="1" applyBorder="1"/>
    <xf numFmtId="176" fontId="4" fillId="0" borderId="102" xfId="7" applyNumberFormat="1" applyFont="1" applyFill="1" applyBorder="1"/>
    <xf numFmtId="176" fontId="4" fillId="0" borderId="103" xfId="7" applyNumberFormat="1" applyFont="1" applyFill="1" applyBorder="1"/>
    <xf numFmtId="176" fontId="5" fillId="0" borderId="39" xfId="7" applyNumberFormat="1" applyFont="1" applyFill="1" applyBorder="1"/>
    <xf numFmtId="176" fontId="4" fillId="0" borderId="8" xfId="7" applyNumberFormat="1" applyFont="1" applyFill="1" applyBorder="1"/>
    <xf numFmtId="176" fontId="4" fillId="0" borderId="29" xfId="7" applyNumberFormat="1" applyFont="1" applyFill="1" applyBorder="1"/>
    <xf numFmtId="0" fontId="0" fillId="0" borderId="87" xfId="0" applyFill="1" applyBorder="1" applyAlignment="1">
      <alignment horizontal="center" vertical="center"/>
    </xf>
    <xf numFmtId="176" fontId="5" fillId="0" borderId="64" xfId="7" applyNumberFormat="1" applyFont="1" applyFill="1" applyBorder="1"/>
    <xf numFmtId="38" fontId="5" fillId="0" borderId="0" xfId="10" applyFont="1">
      <alignment vertical="center"/>
    </xf>
    <xf numFmtId="176" fontId="4" fillId="0" borderId="21" xfId="8" applyNumberFormat="1" applyFont="1" applyBorder="1" applyAlignment="1">
      <alignment vertical="center"/>
    </xf>
    <xf numFmtId="176" fontId="4" fillId="0" borderId="70" xfId="8" applyNumberFormat="1" applyFont="1" applyBorder="1" applyAlignment="1">
      <alignment vertical="center"/>
    </xf>
    <xf numFmtId="0" fontId="5" fillId="0" borderId="18" xfId="7" applyFont="1" applyBorder="1"/>
    <xf numFmtId="176" fontId="13" fillId="0" borderId="11" xfId="8" applyNumberFormat="1" applyFont="1" applyBorder="1" applyAlignment="1">
      <alignment vertical="center"/>
    </xf>
    <xf numFmtId="176" fontId="4" fillId="0" borderId="81" xfId="8" applyNumberFormat="1" applyFont="1" applyBorder="1" applyAlignment="1">
      <alignment vertical="center"/>
    </xf>
    <xf numFmtId="176" fontId="4" fillId="0" borderId="18" xfId="8" applyNumberFormat="1" applyFont="1" applyBorder="1" applyAlignment="1">
      <alignment vertical="center"/>
    </xf>
    <xf numFmtId="0" fontId="5" fillId="0" borderId="104" xfId="8" applyFont="1" applyBorder="1" applyAlignment="1">
      <alignment vertical="center" shrinkToFit="1"/>
    </xf>
    <xf numFmtId="176" fontId="4" fillId="0" borderId="75" xfId="8" applyNumberFormat="1" applyFont="1" applyBorder="1" applyAlignment="1">
      <alignment vertical="center"/>
    </xf>
    <xf numFmtId="0" fontId="5" fillId="0" borderId="28" xfId="7" applyFont="1" applyBorder="1"/>
    <xf numFmtId="176" fontId="4" fillId="0" borderId="28" xfId="8" applyNumberFormat="1" applyFont="1" applyBorder="1" applyAlignment="1">
      <alignment vertical="center"/>
    </xf>
    <xf numFmtId="0" fontId="5" fillId="0" borderId="82" xfId="7" applyFont="1" applyBorder="1"/>
    <xf numFmtId="0" fontId="5" fillId="0" borderId="22" xfId="7" applyFont="1" applyBorder="1"/>
    <xf numFmtId="0" fontId="5" fillId="0" borderId="41" xfId="7" applyFont="1" applyBorder="1"/>
    <xf numFmtId="0" fontId="5" fillId="0" borderId="104" xfId="7" applyFont="1" applyBorder="1"/>
    <xf numFmtId="38" fontId="5" fillId="0" borderId="18" xfId="10" applyFont="1" applyBorder="1" applyAlignment="1">
      <alignment vertical="center"/>
    </xf>
    <xf numFmtId="0" fontId="5" fillId="0" borderId="86" xfId="7" applyFont="1" applyBorder="1"/>
    <xf numFmtId="0" fontId="5" fillId="0" borderId="24" xfId="7" applyFont="1" applyBorder="1"/>
    <xf numFmtId="0" fontId="5" fillId="0" borderId="105" xfId="7" applyFont="1" applyBorder="1"/>
    <xf numFmtId="0" fontId="5" fillId="0" borderId="26" xfId="7" applyFont="1" applyBorder="1"/>
    <xf numFmtId="0" fontId="5" fillId="0" borderId="73" xfId="7" applyFont="1" applyBorder="1"/>
    <xf numFmtId="0" fontId="5" fillId="0" borderId="32" xfId="7" applyFont="1" applyBorder="1"/>
    <xf numFmtId="0" fontId="5" fillId="0" borderId="80" xfId="7" applyFont="1" applyBorder="1"/>
    <xf numFmtId="0" fontId="5" fillId="0" borderId="106" xfId="7" applyFont="1" applyBorder="1"/>
    <xf numFmtId="0" fontId="5" fillId="0" borderId="107" xfId="7" applyFont="1" applyBorder="1"/>
    <xf numFmtId="0" fontId="5" fillId="0" borderId="108" xfId="7" applyFont="1" applyBorder="1"/>
    <xf numFmtId="0" fontId="5" fillId="0" borderId="103" xfId="7" applyFont="1" applyBorder="1"/>
    <xf numFmtId="178" fontId="5" fillId="0" borderId="22" xfId="7" applyNumberFormat="1" applyFont="1" applyBorder="1" applyAlignment="1">
      <alignment horizontal="right" shrinkToFit="1"/>
    </xf>
    <xf numFmtId="0" fontId="5" fillId="0" borderId="19" xfId="7" applyFont="1" applyFill="1" applyBorder="1" applyAlignment="1">
      <alignment horizontal="left" indent="3" shrinkToFit="1"/>
    </xf>
    <xf numFmtId="176" fontId="5" fillId="0" borderId="19" xfId="7" applyNumberFormat="1" applyFont="1" applyBorder="1"/>
    <xf numFmtId="0" fontId="5" fillId="0" borderId="19" xfId="7" applyFont="1" applyFill="1" applyBorder="1" applyAlignment="1">
      <alignment shrinkToFit="1"/>
    </xf>
    <xf numFmtId="0" fontId="5" fillId="0" borderId="97" xfId="7" applyFont="1" applyFill="1" applyBorder="1" applyAlignment="1">
      <alignment horizontal="right" indent="2" shrinkToFit="1"/>
    </xf>
    <xf numFmtId="0" fontId="5" fillId="0" borderId="25" xfId="7" applyFont="1" applyFill="1" applyBorder="1" applyAlignment="1">
      <alignment horizontal="right" indent="2" shrinkToFit="1"/>
    </xf>
    <xf numFmtId="0" fontId="5" fillId="0" borderId="7" xfId="7" applyFont="1" applyFill="1" applyBorder="1" applyAlignment="1">
      <alignment horizontal="right" indent="1" shrinkToFit="1"/>
    </xf>
    <xf numFmtId="0" fontId="5" fillId="0" borderId="7" xfId="7" applyFont="1" applyFill="1" applyBorder="1" applyAlignment="1">
      <alignment horizontal="right" indent="2" shrinkToFit="1"/>
    </xf>
    <xf numFmtId="0" fontId="5" fillId="0" borderId="25" xfId="7" applyFont="1" applyFill="1" applyBorder="1" applyAlignment="1">
      <alignment horizontal="right" indent="1" shrinkToFit="1"/>
    </xf>
    <xf numFmtId="0" fontId="5" fillId="0" borderId="25" xfId="7" applyFont="1" applyFill="1" applyBorder="1" applyAlignment="1">
      <alignment horizontal="right" shrinkToFit="1"/>
    </xf>
    <xf numFmtId="0" fontId="5" fillId="0" borderId="7" xfId="7" applyFont="1" applyFill="1" applyBorder="1" applyAlignment="1">
      <alignment horizontal="right" shrinkToFit="1"/>
    </xf>
    <xf numFmtId="0" fontId="5" fillId="0" borderId="29" xfId="7" applyFont="1" applyFill="1" applyBorder="1" applyAlignment="1">
      <alignment horizontal="left" indent="1" shrinkToFit="1"/>
    </xf>
    <xf numFmtId="0" fontId="5" fillId="0" borderId="34" xfId="7" applyFont="1" applyFill="1" applyBorder="1" applyAlignment="1">
      <alignment horizontal="left" indent="1" shrinkToFit="1"/>
    </xf>
    <xf numFmtId="0" fontId="5" fillId="0" borderId="7" xfId="7" applyFont="1" applyFill="1" applyBorder="1" applyAlignment="1">
      <alignment shrinkToFit="1"/>
    </xf>
    <xf numFmtId="0" fontId="5" fillId="0" borderId="19" xfId="7" applyFont="1" applyFill="1" applyBorder="1" applyAlignment="1">
      <alignment horizontal="left" indent="2" shrinkToFit="1"/>
    </xf>
    <xf numFmtId="0" fontId="5" fillId="0" borderId="19" xfId="8" applyFont="1" applyBorder="1" applyAlignment="1">
      <alignment vertical="center" shrinkToFit="1"/>
    </xf>
    <xf numFmtId="0" fontId="4" fillId="0" borderId="25" xfId="8" applyFont="1" applyBorder="1" applyAlignment="1">
      <alignment horizontal="right" vertical="center" shrinkToFit="1"/>
    </xf>
    <xf numFmtId="0" fontId="5" fillId="0" borderId="25" xfId="8" applyFont="1" applyBorder="1" applyAlignment="1">
      <alignment horizontal="right" vertical="center" shrinkToFit="1"/>
    </xf>
    <xf numFmtId="0" fontId="4" fillId="0" borderId="0" xfId="8" applyFont="1" applyBorder="1" applyAlignment="1">
      <alignment vertical="center" shrinkToFit="1"/>
    </xf>
    <xf numFmtId="0" fontId="4" fillId="0" borderId="37" xfId="8" applyFont="1" applyBorder="1" applyAlignment="1">
      <alignment vertical="center" shrinkToFit="1"/>
    </xf>
    <xf numFmtId="176" fontId="4" fillId="0" borderId="68" xfId="8" applyNumberFormat="1" applyFont="1" applyBorder="1" applyAlignment="1">
      <alignment vertical="center"/>
    </xf>
    <xf numFmtId="0" fontId="4" fillId="0" borderId="75" xfId="8" applyFont="1" applyBorder="1" applyAlignment="1">
      <alignment vertical="center" shrinkToFit="1"/>
    </xf>
    <xf numFmtId="0" fontId="4" fillId="0" borderId="54" xfId="8" applyFont="1" applyBorder="1" applyAlignment="1">
      <alignment vertical="center" shrinkToFit="1"/>
    </xf>
    <xf numFmtId="176" fontId="4" fillId="0" borderId="65" xfId="8" applyNumberFormat="1" applyFont="1" applyBorder="1" applyAlignment="1">
      <alignment vertical="center"/>
    </xf>
    <xf numFmtId="0" fontId="4" fillId="0" borderId="51" xfId="8" applyFont="1" applyBorder="1" applyAlignment="1">
      <alignment vertical="center" shrinkToFit="1"/>
    </xf>
    <xf numFmtId="176" fontId="4" fillId="0" borderId="109" xfId="8" applyNumberFormat="1" applyFont="1" applyBorder="1" applyAlignment="1">
      <alignment vertical="center"/>
    </xf>
    <xf numFmtId="0" fontId="4" fillId="0" borderId="85" xfId="8" applyFont="1" applyBorder="1" applyAlignment="1">
      <alignment vertical="center" shrinkToFit="1"/>
    </xf>
    <xf numFmtId="176" fontId="4" fillId="0" borderId="63" xfId="8" applyNumberFormat="1" applyFont="1" applyBorder="1" applyAlignment="1">
      <alignment vertical="center"/>
    </xf>
    <xf numFmtId="0" fontId="4" fillId="0" borderId="81" xfId="8" applyFont="1" applyBorder="1" applyAlignment="1">
      <alignment vertical="center" shrinkToFit="1"/>
    </xf>
    <xf numFmtId="0" fontId="4" fillId="0" borderId="50" xfId="8" applyFont="1" applyBorder="1" applyAlignment="1">
      <alignment vertical="center" shrinkToFit="1"/>
    </xf>
    <xf numFmtId="176" fontId="4" fillId="0" borderId="69" xfId="8" applyNumberFormat="1" applyFont="1" applyBorder="1" applyAlignment="1">
      <alignment vertical="center"/>
    </xf>
    <xf numFmtId="0" fontId="4" fillId="0" borderId="76" xfId="8" applyFont="1" applyBorder="1" applyAlignment="1">
      <alignment vertical="center" shrinkToFit="1"/>
    </xf>
    <xf numFmtId="0" fontId="4" fillId="0" borderId="55" xfId="8" applyFont="1" applyBorder="1" applyAlignment="1">
      <alignment vertical="center" shrinkToFit="1"/>
    </xf>
    <xf numFmtId="0" fontId="4" fillId="0" borderId="55" xfId="8" applyFont="1" applyBorder="1" applyAlignment="1">
      <alignment horizontal="right" vertical="center" shrinkToFit="1"/>
    </xf>
    <xf numFmtId="0" fontId="4" fillId="0" borderId="54" xfId="8" applyFont="1" applyFill="1" applyBorder="1" applyAlignment="1">
      <alignment vertical="center" shrinkToFit="1"/>
    </xf>
    <xf numFmtId="176" fontId="4" fillId="0" borderId="84" xfId="8" applyNumberFormat="1" applyFont="1" applyBorder="1" applyAlignment="1">
      <alignment vertical="center"/>
    </xf>
    <xf numFmtId="0" fontId="4" fillId="0" borderId="55" xfId="8" applyFont="1" applyFill="1" applyBorder="1" applyAlignment="1">
      <alignment vertical="center" shrinkToFit="1"/>
    </xf>
    <xf numFmtId="0" fontId="4" fillId="0" borderId="2" xfId="8" applyFont="1" applyBorder="1" applyAlignment="1">
      <alignment horizontal="right" vertical="center" shrinkToFit="1"/>
    </xf>
    <xf numFmtId="0" fontId="5" fillId="0" borderId="40" xfId="7" applyFont="1" applyFill="1" applyBorder="1"/>
    <xf numFmtId="0" fontId="5" fillId="0" borderId="11" xfId="7" applyFont="1" applyFill="1" applyBorder="1"/>
    <xf numFmtId="0" fontId="5" fillId="0" borderId="0" xfId="7" applyFont="1" applyFill="1"/>
    <xf numFmtId="0" fontId="0" fillId="0" borderId="0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5" fillId="2" borderId="41" xfId="7" applyFont="1" applyFill="1" applyBorder="1"/>
    <xf numFmtId="0" fontId="5" fillId="0" borderId="38" xfId="7" applyFont="1" applyBorder="1"/>
    <xf numFmtId="176" fontId="5" fillId="2" borderId="40" xfId="7" applyNumberFormat="1" applyFont="1" applyFill="1" applyBorder="1"/>
    <xf numFmtId="0" fontId="5" fillId="2" borderId="6" xfId="7" applyFont="1" applyFill="1" applyBorder="1" applyAlignment="1">
      <alignment horizontal="left" indent="3" shrinkToFit="1"/>
    </xf>
    <xf numFmtId="176" fontId="5" fillId="2" borderId="16" xfId="7" applyNumberFormat="1" applyFont="1" applyFill="1" applyBorder="1"/>
    <xf numFmtId="176" fontId="5" fillId="2" borderId="37" xfId="7" applyNumberFormat="1" applyFont="1" applyFill="1" applyBorder="1"/>
    <xf numFmtId="176" fontId="5" fillId="2" borderId="57" xfId="7" applyNumberFormat="1" applyFont="1" applyFill="1" applyBorder="1"/>
    <xf numFmtId="176" fontId="5" fillId="2" borderId="11" xfId="7" applyNumberFormat="1" applyFont="1" applyFill="1" applyBorder="1"/>
    <xf numFmtId="176" fontId="5" fillId="2" borderId="6" xfId="7" applyNumberFormat="1" applyFont="1" applyFill="1" applyBorder="1"/>
    <xf numFmtId="176" fontId="5" fillId="2" borderId="3" xfId="7" applyNumberFormat="1" applyFont="1" applyFill="1" applyBorder="1"/>
    <xf numFmtId="0" fontId="5" fillId="2" borderId="40" xfId="7" applyFont="1" applyFill="1" applyBorder="1"/>
    <xf numFmtId="0" fontId="5" fillId="2" borderId="11" xfId="7" applyFont="1" applyFill="1" applyBorder="1"/>
    <xf numFmtId="0" fontId="5" fillId="2" borderId="0" xfId="7" applyFont="1" applyFill="1"/>
    <xf numFmtId="176" fontId="5" fillId="2" borderId="14" xfId="7" applyNumberFormat="1" applyFont="1" applyFill="1" applyBorder="1"/>
    <xf numFmtId="0" fontId="0" fillId="2" borderId="15" xfId="0" applyFill="1" applyBorder="1" applyAlignment="1">
      <alignment horizontal="left" vertical="top" wrapText="1"/>
    </xf>
    <xf numFmtId="0" fontId="5" fillId="2" borderId="6" xfId="7" applyFont="1" applyFill="1" applyBorder="1" applyAlignment="1">
      <alignment horizontal="left" indent="2" shrinkToFit="1"/>
    </xf>
    <xf numFmtId="176" fontId="4" fillId="2" borderId="14" xfId="7" applyNumberFormat="1" applyFont="1" applyFill="1" applyBorder="1"/>
    <xf numFmtId="176" fontId="4" fillId="2" borderId="16" xfId="7" applyNumberFormat="1" applyFont="1" applyFill="1" applyBorder="1"/>
    <xf numFmtId="176" fontId="5" fillId="0" borderId="110" xfId="7" applyNumberFormat="1" applyFont="1" applyFill="1" applyBorder="1"/>
    <xf numFmtId="176" fontId="5" fillId="0" borderId="104" xfId="8" applyNumberFormat="1" applyFont="1" applyBorder="1" applyAlignment="1">
      <alignment vertical="center"/>
    </xf>
    <xf numFmtId="176" fontId="4" fillId="2" borderId="5" xfId="7" applyNumberFormat="1" applyFont="1" applyFill="1" applyBorder="1"/>
    <xf numFmtId="176" fontId="4" fillId="2" borderId="97" xfId="7" applyNumberFormat="1" applyFont="1" applyFill="1" applyBorder="1"/>
    <xf numFmtId="0" fontId="5" fillId="2" borderId="43" xfId="7" applyFont="1" applyFill="1" applyBorder="1"/>
    <xf numFmtId="0" fontId="4" fillId="0" borderId="0" xfId="8" applyFont="1" applyAlignment="1">
      <alignment horizontal="center"/>
    </xf>
    <xf numFmtId="0" fontId="2" fillId="0" borderId="0" xfId="8" applyAlignment="1">
      <alignment horizontal="center"/>
    </xf>
    <xf numFmtId="0" fontId="5" fillId="0" borderId="0" xfId="8" applyFont="1" applyAlignment="1">
      <alignment horizontal="center"/>
    </xf>
    <xf numFmtId="0" fontId="5" fillId="0" borderId="0" xfId="8" applyFont="1" applyBorder="1" applyAlignment="1">
      <alignment horizontal="right"/>
    </xf>
    <xf numFmtId="0" fontId="11" fillId="0" borderId="45" xfId="8" applyFont="1" applyBorder="1" applyAlignment="1">
      <alignment horizontal="center" vertical="center"/>
    </xf>
    <xf numFmtId="0" fontId="11" fillId="0" borderId="6" xfId="8" applyFont="1" applyBorder="1" applyAlignment="1">
      <alignment horizontal="center" vertical="center"/>
    </xf>
    <xf numFmtId="0" fontId="11" fillId="0" borderId="8" xfId="8" applyFont="1" applyBorder="1" applyAlignment="1">
      <alignment horizontal="center" vertical="center"/>
    </xf>
    <xf numFmtId="176" fontId="4" fillId="0" borderId="80" xfId="8" applyNumberFormat="1" applyFont="1" applyBorder="1" applyAlignment="1">
      <alignment horizontal="center" vertical="center" wrapText="1"/>
    </xf>
    <xf numFmtId="176" fontId="4" fillId="0" borderId="79" xfId="8" applyNumberFormat="1" applyFont="1" applyBorder="1" applyAlignment="1">
      <alignment horizontal="center" vertical="center" wrapText="1"/>
    </xf>
    <xf numFmtId="176" fontId="4" fillId="0" borderId="95" xfId="8" applyNumberFormat="1" applyFont="1" applyBorder="1" applyAlignment="1">
      <alignment horizontal="center" vertical="center" wrapText="1"/>
    </xf>
    <xf numFmtId="176" fontId="4" fillId="0" borderId="40" xfId="8" applyNumberFormat="1" applyFont="1" applyBorder="1" applyAlignment="1">
      <alignment horizontal="center" vertical="center" wrapText="1"/>
    </xf>
    <xf numFmtId="176" fontId="4" fillId="0" borderId="0" xfId="8" applyNumberFormat="1" applyFont="1" applyBorder="1" applyAlignment="1">
      <alignment horizontal="center" vertical="center" wrapText="1"/>
    </xf>
    <xf numFmtId="176" fontId="4" fillId="0" borderId="14" xfId="8" applyNumberFormat="1" applyFont="1" applyBorder="1" applyAlignment="1">
      <alignment horizontal="center" vertical="center" wrapText="1"/>
    </xf>
    <xf numFmtId="176" fontId="4" fillId="0" borderId="48" xfId="8" applyNumberFormat="1" applyFont="1" applyBorder="1" applyAlignment="1">
      <alignment horizontal="center" vertical="center" wrapText="1"/>
    </xf>
    <xf numFmtId="176" fontId="4" fillId="0" borderId="85" xfId="8" applyNumberFormat="1" applyFont="1" applyBorder="1" applyAlignment="1">
      <alignment horizontal="center" vertical="center" wrapText="1"/>
    </xf>
    <xf numFmtId="176" fontId="4" fillId="0" borderId="65" xfId="8" applyNumberFormat="1" applyFont="1" applyBorder="1" applyAlignment="1">
      <alignment horizontal="center" vertical="center" wrapText="1"/>
    </xf>
    <xf numFmtId="176" fontId="4" fillId="0" borderId="96" xfId="8" applyNumberFormat="1" applyFont="1" applyBorder="1" applyAlignment="1">
      <alignment horizontal="center" vertical="center" wrapText="1"/>
    </xf>
    <xf numFmtId="176" fontId="4" fillId="0" borderId="37" xfId="8" applyNumberFormat="1" applyFont="1" applyBorder="1" applyAlignment="1">
      <alignment horizontal="center" vertical="center" wrapText="1"/>
    </xf>
    <xf numFmtId="176" fontId="4" fillId="0" borderId="51" xfId="8" applyNumberFormat="1" applyFont="1" applyBorder="1" applyAlignment="1">
      <alignment horizontal="center" vertical="center" wrapText="1"/>
    </xf>
    <xf numFmtId="176" fontId="4" fillId="0" borderId="96" xfId="8" applyNumberFormat="1" applyFont="1" applyBorder="1" applyAlignment="1">
      <alignment horizontal="center" vertical="center"/>
    </xf>
    <xf numFmtId="176" fontId="4" fillId="0" borderId="79" xfId="8" applyNumberFormat="1" applyFont="1" applyBorder="1" applyAlignment="1">
      <alignment horizontal="center" vertical="center"/>
    </xf>
    <xf numFmtId="176" fontId="4" fillId="0" borderId="95" xfId="8" applyNumberFormat="1" applyFont="1" applyBorder="1" applyAlignment="1">
      <alignment horizontal="center" vertical="center"/>
    </xf>
    <xf numFmtId="176" fontId="4" fillId="0" borderId="37" xfId="8" applyNumberFormat="1" applyFont="1" applyBorder="1" applyAlignment="1">
      <alignment horizontal="center" vertical="center"/>
    </xf>
    <xf numFmtId="176" fontId="4" fillId="0" borderId="0" xfId="8" applyNumberFormat="1" applyFont="1" applyBorder="1" applyAlignment="1">
      <alignment horizontal="center" vertical="center"/>
    </xf>
    <xf numFmtId="176" fontId="4" fillId="0" borderId="14" xfId="8" applyNumberFormat="1" applyFont="1" applyBorder="1" applyAlignment="1">
      <alignment horizontal="center" vertical="center"/>
    </xf>
    <xf numFmtId="176" fontId="4" fillId="0" borderId="51" xfId="8" applyNumberFormat="1" applyFont="1" applyBorder="1" applyAlignment="1">
      <alignment horizontal="center" vertical="center"/>
    </xf>
    <xf numFmtId="176" fontId="4" fillId="0" borderId="85" xfId="8" applyNumberFormat="1" applyFont="1" applyBorder="1" applyAlignment="1">
      <alignment horizontal="center" vertical="center"/>
    </xf>
    <xf numFmtId="176" fontId="4" fillId="0" borderId="65" xfId="8" applyNumberFormat="1" applyFont="1" applyBorder="1" applyAlignment="1">
      <alignment horizontal="center" vertical="center"/>
    </xf>
    <xf numFmtId="0" fontId="11" fillId="0" borderId="70" xfId="8" applyFont="1" applyBorder="1" applyAlignment="1">
      <alignment horizontal="center" vertical="center"/>
    </xf>
    <xf numFmtId="0" fontId="11" fillId="0" borderId="11" xfId="8" applyFont="1" applyBorder="1" applyAlignment="1">
      <alignment horizontal="center" vertical="center"/>
    </xf>
    <xf numFmtId="0" fontId="11" fillId="0" borderId="21" xfId="8" applyFont="1" applyBorder="1" applyAlignment="1">
      <alignment horizontal="center" vertical="center"/>
    </xf>
    <xf numFmtId="0" fontId="2" fillId="0" borderId="80" xfId="7" applyFont="1" applyBorder="1" applyAlignment="1">
      <alignment horizontal="center" vertical="center"/>
    </xf>
    <xf numFmtId="0" fontId="0" fillId="0" borderId="89" xfId="0" applyBorder="1" applyAlignment="1">
      <alignment vertical="center"/>
    </xf>
    <xf numFmtId="0" fontId="5" fillId="0" borderId="90" xfId="7" applyFont="1" applyFill="1" applyBorder="1" applyAlignment="1">
      <alignment vertical="center" wrapText="1"/>
    </xf>
    <xf numFmtId="0" fontId="5" fillId="0" borderId="91" xfId="7" applyFont="1" applyFill="1" applyBorder="1" applyAlignment="1">
      <alignment vertical="center"/>
    </xf>
    <xf numFmtId="0" fontId="0" fillId="0" borderId="92" xfId="0" applyFill="1" applyBorder="1" applyAlignment="1">
      <alignment vertical="center"/>
    </xf>
    <xf numFmtId="0" fontId="0" fillId="0" borderId="83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</cellXfs>
  <cellStyles count="11">
    <cellStyle name="Calc Currency (0)" xfId="1"/>
    <cellStyle name="Header1" xfId="2"/>
    <cellStyle name="Header2" xfId="3"/>
    <cellStyle name="Normal_#18-Internet" xfId="4"/>
    <cellStyle name="桁区切り" xfId="10" builtinId="6"/>
    <cellStyle name="桁区切り 2" xfId="5"/>
    <cellStyle name="標準" xfId="0" builtinId="0"/>
    <cellStyle name="標準 2" xfId="6"/>
    <cellStyle name="標準_2009年度正味予算書(第1次案)" xfId="7"/>
    <cellStyle name="標準_2009年度正味予算書(第3次案)" xfId="8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6"/>
  <sheetViews>
    <sheetView view="pageBreakPreview" topLeftCell="A73" zoomScale="90" zoomScaleNormal="100" zoomScaleSheetLayoutView="90" workbookViewId="0">
      <selection activeCell="C79" sqref="C79"/>
    </sheetView>
  </sheetViews>
  <sheetFormatPr defaultColWidth="16.7265625" defaultRowHeight="15" customHeight="1" x14ac:dyDescent="0.2"/>
  <cols>
    <col min="1" max="1" width="45.6328125" style="164" customWidth="1"/>
    <col min="2" max="2" width="1.6328125" style="164" customWidth="1"/>
    <col min="3" max="3" width="17.6328125" style="166" customWidth="1"/>
    <col min="4" max="4" width="1.6328125" style="166" customWidth="1"/>
    <col min="5" max="5" width="1.6328125" style="164" customWidth="1"/>
    <col min="6" max="6" width="17.6328125" style="166" customWidth="1"/>
    <col min="7" max="7" width="1.6328125" style="166" customWidth="1"/>
    <col min="8" max="8" width="1.6328125" style="164" customWidth="1"/>
    <col min="9" max="9" width="17.6328125" style="166" customWidth="1"/>
    <col min="10" max="10" width="1.6328125" style="166" customWidth="1"/>
    <col min="11" max="11" width="31.6328125" style="166" customWidth="1"/>
    <col min="12" max="16384" width="16.7265625" style="162"/>
  </cols>
  <sheetData>
    <row r="1" spans="1:11" ht="15" customHeight="1" x14ac:dyDescent="0.2">
      <c r="A1" s="342" t="s">
        <v>178</v>
      </c>
      <c r="B1" s="342"/>
      <c r="C1" s="342"/>
      <c r="D1" s="342"/>
      <c r="E1" s="343"/>
      <c r="F1" s="343"/>
      <c r="G1" s="343"/>
      <c r="H1" s="343"/>
      <c r="I1" s="343"/>
      <c r="J1" s="343"/>
      <c r="K1" s="343"/>
    </row>
    <row r="2" spans="1:11" ht="15" customHeight="1" x14ac:dyDescent="0.2">
      <c r="A2" s="344" t="s">
        <v>291</v>
      </c>
      <c r="B2" s="344"/>
      <c r="C2" s="344"/>
      <c r="D2" s="344"/>
      <c r="E2" s="343"/>
      <c r="F2" s="343"/>
      <c r="G2" s="343"/>
      <c r="H2" s="343"/>
      <c r="I2" s="343"/>
      <c r="J2" s="343"/>
      <c r="K2" s="343"/>
    </row>
    <row r="3" spans="1:11" ht="15" customHeight="1" thickBot="1" x14ac:dyDescent="0.25">
      <c r="C3" s="345"/>
      <c r="D3" s="345"/>
      <c r="F3" s="345"/>
      <c r="G3" s="345"/>
      <c r="K3" s="165"/>
    </row>
    <row r="4" spans="1:11" s="163" customFormat="1" ht="14.5" customHeight="1" x14ac:dyDescent="0.2">
      <c r="A4" s="346" t="s">
        <v>143</v>
      </c>
      <c r="B4" s="349" t="s">
        <v>283</v>
      </c>
      <c r="C4" s="350"/>
      <c r="D4" s="351"/>
      <c r="E4" s="358" t="s">
        <v>179</v>
      </c>
      <c r="F4" s="350"/>
      <c r="G4" s="351"/>
      <c r="H4" s="361" t="s">
        <v>144</v>
      </c>
      <c r="I4" s="362"/>
      <c r="J4" s="363"/>
      <c r="K4" s="370" t="s">
        <v>145</v>
      </c>
    </row>
    <row r="5" spans="1:11" s="229" customFormat="1" ht="13.15" customHeight="1" x14ac:dyDescent="0.2">
      <c r="A5" s="347"/>
      <c r="B5" s="352"/>
      <c r="C5" s="353"/>
      <c r="D5" s="354"/>
      <c r="E5" s="359"/>
      <c r="F5" s="353"/>
      <c r="G5" s="354"/>
      <c r="H5" s="364"/>
      <c r="I5" s="365"/>
      <c r="J5" s="366"/>
      <c r="K5" s="371"/>
    </row>
    <row r="6" spans="1:11" s="229" customFormat="1" ht="14.5" customHeight="1" thickBot="1" x14ac:dyDescent="0.25">
      <c r="A6" s="348"/>
      <c r="B6" s="355"/>
      <c r="C6" s="356"/>
      <c r="D6" s="357"/>
      <c r="E6" s="360"/>
      <c r="F6" s="356"/>
      <c r="G6" s="357"/>
      <c r="H6" s="367"/>
      <c r="I6" s="368"/>
      <c r="J6" s="369"/>
      <c r="K6" s="372"/>
    </row>
    <row r="7" spans="1:11" ht="15" customHeight="1" x14ac:dyDescent="0.2">
      <c r="A7" s="69" t="s">
        <v>9</v>
      </c>
      <c r="B7" s="167"/>
      <c r="C7" s="168"/>
      <c r="D7" s="169"/>
      <c r="E7" s="170"/>
      <c r="F7" s="168"/>
      <c r="G7" s="169"/>
      <c r="H7" s="170"/>
      <c r="I7" s="168"/>
      <c r="J7" s="169"/>
      <c r="K7" s="171"/>
    </row>
    <row r="8" spans="1:11" ht="15" customHeight="1" x14ac:dyDescent="0.2">
      <c r="A8" s="69" t="s">
        <v>10</v>
      </c>
      <c r="B8" s="167"/>
      <c r="C8" s="168"/>
      <c r="D8" s="169"/>
      <c r="E8" s="170"/>
      <c r="F8" s="168"/>
      <c r="G8" s="169"/>
      <c r="H8" s="170"/>
      <c r="I8" s="168"/>
      <c r="J8" s="169"/>
      <c r="K8" s="171"/>
    </row>
    <row r="9" spans="1:11" ht="15" customHeight="1" x14ac:dyDescent="0.2">
      <c r="A9" s="69" t="s">
        <v>11</v>
      </c>
      <c r="B9" s="167"/>
      <c r="C9" s="168"/>
      <c r="D9" s="169"/>
      <c r="E9" s="170"/>
      <c r="F9" s="168"/>
      <c r="G9" s="169"/>
      <c r="H9" s="170"/>
      <c r="I9" s="168"/>
      <c r="J9" s="169"/>
      <c r="K9" s="171"/>
    </row>
    <row r="10" spans="1:11" ht="15" customHeight="1" x14ac:dyDescent="0.2">
      <c r="A10" s="69" t="s">
        <v>12</v>
      </c>
      <c r="B10" s="167"/>
      <c r="C10" s="206">
        <f>SUM(C11)</f>
        <v>5273</v>
      </c>
      <c r="D10" s="169"/>
      <c r="E10" s="170"/>
      <c r="F10" s="172">
        <v>5273</v>
      </c>
      <c r="G10" s="169"/>
      <c r="H10" s="170"/>
      <c r="I10" s="172">
        <f t="shared" ref="I10:I53" si="0">SUM(C10-F10)</f>
        <v>0</v>
      </c>
      <c r="J10" s="169"/>
      <c r="K10" s="173"/>
    </row>
    <row r="11" spans="1:11" ht="15" customHeight="1" x14ac:dyDescent="0.2">
      <c r="A11" s="279" t="s">
        <v>13</v>
      </c>
      <c r="B11" s="174" t="s">
        <v>146</v>
      </c>
      <c r="C11" s="175">
        <v>5273</v>
      </c>
      <c r="D11" s="176" t="s">
        <v>147</v>
      </c>
      <c r="E11" s="177" t="s">
        <v>146</v>
      </c>
      <c r="F11" s="175">
        <v>5273</v>
      </c>
      <c r="G11" s="176" t="s">
        <v>147</v>
      </c>
      <c r="H11" s="178" t="s">
        <v>146</v>
      </c>
      <c r="I11" s="175">
        <f t="shared" si="0"/>
        <v>0</v>
      </c>
      <c r="J11" s="176" t="s">
        <v>147</v>
      </c>
      <c r="K11" s="137"/>
    </row>
    <row r="12" spans="1:11" ht="15" customHeight="1" x14ac:dyDescent="0.2">
      <c r="A12" s="69" t="s">
        <v>99</v>
      </c>
      <c r="B12" s="167"/>
      <c r="C12" s="206">
        <f>SUM(C13:C19)</f>
        <v>3375000</v>
      </c>
      <c r="D12" s="169"/>
      <c r="E12" s="170"/>
      <c r="F12" s="172">
        <v>5250000</v>
      </c>
      <c r="G12" s="169"/>
      <c r="H12" s="170"/>
      <c r="I12" s="172">
        <f t="shared" si="0"/>
        <v>-1875000</v>
      </c>
      <c r="J12" s="169"/>
      <c r="K12" s="173" t="s">
        <v>306</v>
      </c>
    </row>
    <row r="13" spans="1:11" ht="15" customHeight="1" x14ac:dyDescent="0.2">
      <c r="A13" s="69" t="s">
        <v>14</v>
      </c>
      <c r="B13" s="167" t="s">
        <v>146</v>
      </c>
      <c r="C13" s="168">
        <f>'正味財産予算書内訳表 (様式)'!AA13</f>
        <v>2750000</v>
      </c>
      <c r="D13" s="169" t="s">
        <v>147</v>
      </c>
      <c r="E13" s="167" t="s">
        <v>146</v>
      </c>
      <c r="F13" s="168">
        <v>3750000</v>
      </c>
      <c r="G13" s="169" t="s">
        <v>147</v>
      </c>
      <c r="H13" s="170" t="s">
        <v>146</v>
      </c>
      <c r="I13" s="168">
        <f t="shared" si="0"/>
        <v>-1000000</v>
      </c>
      <c r="J13" s="168" t="s">
        <v>147</v>
      </c>
      <c r="K13" s="16" t="s">
        <v>305</v>
      </c>
    </row>
    <row r="14" spans="1:11" ht="15" customHeight="1" x14ac:dyDescent="0.2">
      <c r="A14" s="69" t="s">
        <v>121</v>
      </c>
      <c r="B14" s="167" t="s">
        <v>176</v>
      </c>
      <c r="C14" s="168">
        <f>'正味財産予算書内訳表 (様式)'!AA14</f>
        <v>625000</v>
      </c>
      <c r="D14" s="169" t="s">
        <v>147</v>
      </c>
      <c r="E14" s="167" t="s">
        <v>146</v>
      </c>
      <c r="F14" s="168">
        <v>1500000</v>
      </c>
      <c r="G14" s="169" t="s">
        <v>147</v>
      </c>
      <c r="H14" s="170" t="s">
        <v>146</v>
      </c>
      <c r="I14" s="168">
        <f t="shared" si="0"/>
        <v>-875000</v>
      </c>
      <c r="J14" s="168" t="s">
        <v>147</v>
      </c>
      <c r="K14" s="16" t="s">
        <v>304</v>
      </c>
    </row>
    <row r="15" spans="1:11" ht="15" customHeight="1" x14ac:dyDescent="0.2">
      <c r="A15" s="279" t="s">
        <v>122</v>
      </c>
      <c r="B15" s="174" t="s">
        <v>146</v>
      </c>
      <c r="C15" s="175">
        <f>'正味財産予算書内訳表 (様式)'!AA15</f>
        <v>0</v>
      </c>
      <c r="D15" s="176" t="s">
        <v>147</v>
      </c>
      <c r="E15" s="177" t="s">
        <v>146</v>
      </c>
      <c r="F15" s="175">
        <v>0</v>
      </c>
      <c r="G15" s="176" t="s">
        <v>147</v>
      </c>
      <c r="H15" s="178" t="s">
        <v>146</v>
      </c>
      <c r="I15" s="175">
        <f t="shared" si="0"/>
        <v>0</v>
      </c>
      <c r="J15" s="175" t="s">
        <v>147</v>
      </c>
      <c r="K15" s="252"/>
    </row>
    <row r="16" spans="1:11" ht="15" customHeight="1" x14ac:dyDescent="0.2">
      <c r="A16" s="69"/>
      <c r="B16" s="167" t="s">
        <v>146</v>
      </c>
      <c r="C16" s="168">
        <v>0</v>
      </c>
      <c r="D16" s="169" t="s">
        <v>147</v>
      </c>
      <c r="E16" s="167" t="s">
        <v>146</v>
      </c>
      <c r="F16" s="168">
        <v>0</v>
      </c>
      <c r="G16" s="169" t="s">
        <v>147</v>
      </c>
      <c r="H16" s="170" t="s">
        <v>146</v>
      </c>
      <c r="I16" s="168">
        <f t="shared" si="0"/>
        <v>0</v>
      </c>
      <c r="J16" s="168" t="s">
        <v>147</v>
      </c>
      <c r="K16" s="16"/>
    </row>
    <row r="17" spans="1:11" ht="15" customHeight="1" x14ac:dyDescent="0.2">
      <c r="A17" s="69"/>
      <c r="B17" s="167" t="s">
        <v>146</v>
      </c>
      <c r="C17" s="168">
        <v>0</v>
      </c>
      <c r="D17" s="169" t="s">
        <v>147</v>
      </c>
      <c r="E17" s="167" t="s">
        <v>146</v>
      </c>
      <c r="F17" s="168">
        <v>0</v>
      </c>
      <c r="G17" s="169" t="s">
        <v>147</v>
      </c>
      <c r="H17" s="170" t="s">
        <v>146</v>
      </c>
      <c r="I17" s="168">
        <f t="shared" si="0"/>
        <v>0</v>
      </c>
      <c r="J17" s="168" t="s">
        <v>147</v>
      </c>
      <c r="K17" s="16"/>
    </row>
    <row r="18" spans="1:11" ht="15" customHeight="1" x14ac:dyDescent="0.2">
      <c r="A18" s="69"/>
      <c r="B18" s="167" t="s">
        <v>146</v>
      </c>
      <c r="C18" s="168">
        <v>0</v>
      </c>
      <c r="D18" s="169" t="s">
        <v>147</v>
      </c>
      <c r="E18" s="167" t="s">
        <v>146</v>
      </c>
      <c r="F18" s="168">
        <v>0</v>
      </c>
      <c r="G18" s="169" t="s">
        <v>147</v>
      </c>
      <c r="H18" s="170" t="s">
        <v>146</v>
      </c>
      <c r="I18" s="168">
        <f t="shared" si="0"/>
        <v>0</v>
      </c>
      <c r="J18" s="168" t="s">
        <v>147</v>
      </c>
      <c r="K18" s="16"/>
    </row>
    <row r="19" spans="1:11" ht="15" customHeight="1" x14ac:dyDescent="0.2">
      <c r="A19" s="69"/>
      <c r="B19" s="167" t="s">
        <v>146</v>
      </c>
      <c r="C19" s="168">
        <v>0</v>
      </c>
      <c r="D19" s="169" t="s">
        <v>147</v>
      </c>
      <c r="E19" s="167" t="s">
        <v>146</v>
      </c>
      <c r="F19" s="168">
        <v>0</v>
      </c>
      <c r="G19" s="169" t="s">
        <v>147</v>
      </c>
      <c r="H19" s="170" t="s">
        <v>146</v>
      </c>
      <c r="I19" s="168">
        <f t="shared" si="0"/>
        <v>0</v>
      </c>
      <c r="J19" s="168" t="s">
        <v>147</v>
      </c>
      <c r="K19" s="16"/>
    </row>
    <row r="20" spans="1:11" ht="15" customHeight="1" x14ac:dyDescent="0.2">
      <c r="A20" s="69" t="s">
        <v>100</v>
      </c>
      <c r="B20" s="167"/>
      <c r="C20" s="206">
        <f>SUM(C21:C22)</f>
        <v>250000</v>
      </c>
      <c r="D20" s="169"/>
      <c r="E20" s="167"/>
      <c r="F20" s="172">
        <v>240000</v>
      </c>
      <c r="G20" s="169"/>
      <c r="H20" s="170"/>
      <c r="I20" s="168">
        <f>SUM(C20-F20)</f>
        <v>10000</v>
      </c>
      <c r="J20" s="168"/>
      <c r="K20" s="16"/>
    </row>
    <row r="21" spans="1:11" ht="15" customHeight="1" x14ac:dyDescent="0.2">
      <c r="A21" s="69" t="s">
        <v>101</v>
      </c>
      <c r="B21" s="167" t="s">
        <v>146</v>
      </c>
      <c r="C21" s="168">
        <f>'正味財産予算書内訳表 (様式)'!AA21</f>
        <v>50000</v>
      </c>
      <c r="D21" s="169" t="s">
        <v>147</v>
      </c>
      <c r="E21" s="167" t="s">
        <v>146</v>
      </c>
      <c r="F21" s="168">
        <v>120000</v>
      </c>
      <c r="G21" s="169" t="s">
        <v>147</v>
      </c>
      <c r="H21" s="170" t="s">
        <v>146</v>
      </c>
      <c r="I21" s="168">
        <f t="shared" si="0"/>
        <v>-70000</v>
      </c>
      <c r="J21" s="168" t="s">
        <v>147</v>
      </c>
      <c r="K21" s="16" t="s">
        <v>308</v>
      </c>
    </row>
    <row r="22" spans="1:11" ht="15" customHeight="1" x14ac:dyDescent="0.2">
      <c r="A22" s="279" t="s">
        <v>102</v>
      </c>
      <c r="B22" s="174" t="s">
        <v>146</v>
      </c>
      <c r="C22" s="175">
        <f>'正味財産予算書内訳表 (様式)'!AA22</f>
        <v>200000</v>
      </c>
      <c r="D22" s="176" t="s">
        <v>147</v>
      </c>
      <c r="E22" s="178" t="s">
        <v>146</v>
      </c>
      <c r="F22" s="175">
        <v>120000</v>
      </c>
      <c r="G22" s="176" t="s">
        <v>147</v>
      </c>
      <c r="H22" s="178" t="s">
        <v>146</v>
      </c>
      <c r="I22" s="175">
        <f t="shared" si="0"/>
        <v>80000</v>
      </c>
      <c r="J22" s="176" t="s">
        <v>147</v>
      </c>
      <c r="K22" s="252" t="s">
        <v>307</v>
      </c>
    </row>
    <row r="23" spans="1:11" ht="15" customHeight="1" x14ac:dyDescent="0.2">
      <c r="A23" s="69" t="s">
        <v>15</v>
      </c>
      <c r="B23" s="167"/>
      <c r="C23" s="206">
        <f>SUM(C24:C31)</f>
        <v>90000</v>
      </c>
      <c r="D23" s="169"/>
      <c r="E23" s="167"/>
      <c r="F23" s="172">
        <v>160000</v>
      </c>
      <c r="G23" s="169"/>
      <c r="H23" s="170"/>
      <c r="I23" s="172">
        <f t="shared" si="0"/>
        <v>-70000</v>
      </c>
      <c r="J23" s="168"/>
      <c r="K23" s="16"/>
    </row>
    <row r="24" spans="1:11" ht="15" customHeight="1" x14ac:dyDescent="0.2">
      <c r="A24" s="69" t="s">
        <v>2</v>
      </c>
      <c r="B24" s="167" t="s">
        <v>146</v>
      </c>
      <c r="C24" s="168">
        <f>'正味財産予算書内訳表 (様式)'!AA24</f>
        <v>0</v>
      </c>
      <c r="D24" s="169" t="s">
        <v>147</v>
      </c>
      <c r="E24" s="167" t="s">
        <v>146</v>
      </c>
      <c r="F24" s="168">
        <v>0</v>
      </c>
      <c r="G24" s="169" t="s">
        <v>147</v>
      </c>
      <c r="H24" s="170" t="s">
        <v>146</v>
      </c>
      <c r="I24" s="168">
        <f t="shared" si="0"/>
        <v>0</v>
      </c>
      <c r="J24" s="168" t="s">
        <v>147</v>
      </c>
      <c r="K24" s="16"/>
    </row>
    <row r="25" spans="1:11" ht="15" customHeight="1" x14ac:dyDescent="0.2">
      <c r="A25" s="69" t="s">
        <v>16</v>
      </c>
      <c r="B25" s="167" t="s">
        <v>146</v>
      </c>
      <c r="C25" s="168">
        <f>'正味財産予算書内訳表 (様式)'!AA25</f>
        <v>0</v>
      </c>
      <c r="D25" s="169" t="s">
        <v>147</v>
      </c>
      <c r="E25" s="170" t="s">
        <v>146</v>
      </c>
      <c r="F25" s="168">
        <v>0</v>
      </c>
      <c r="G25" s="169" t="s">
        <v>147</v>
      </c>
      <c r="H25" s="170" t="s">
        <v>146</v>
      </c>
      <c r="I25" s="168">
        <f t="shared" si="0"/>
        <v>0</v>
      </c>
      <c r="J25" s="169" t="s">
        <v>147</v>
      </c>
      <c r="K25" s="173"/>
    </row>
    <row r="26" spans="1:11" ht="15" customHeight="1" x14ac:dyDescent="0.2">
      <c r="A26" s="69" t="s">
        <v>18</v>
      </c>
      <c r="B26" s="167" t="s">
        <v>146</v>
      </c>
      <c r="C26" s="179">
        <f>'正味財産予算書内訳表 (様式)'!AA26</f>
        <v>0</v>
      </c>
      <c r="D26" s="169" t="s">
        <v>147</v>
      </c>
      <c r="E26" s="167" t="s">
        <v>146</v>
      </c>
      <c r="F26" s="168">
        <v>0</v>
      </c>
      <c r="G26" s="169" t="s">
        <v>147</v>
      </c>
      <c r="H26" s="170" t="s">
        <v>146</v>
      </c>
      <c r="I26" s="168">
        <f t="shared" si="0"/>
        <v>0</v>
      </c>
      <c r="J26" s="169" t="s">
        <v>147</v>
      </c>
      <c r="K26" s="171"/>
    </row>
    <row r="27" spans="1:11" ht="15" customHeight="1" x14ac:dyDescent="0.2">
      <c r="A27" s="69" t="s">
        <v>19</v>
      </c>
      <c r="B27" s="167" t="s">
        <v>146</v>
      </c>
      <c r="C27" s="179">
        <f>'正味財産予算書内訳表 (様式)'!AA27</f>
        <v>90000</v>
      </c>
      <c r="D27" s="169" t="s">
        <v>147</v>
      </c>
      <c r="E27" s="167" t="s">
        <v>146</v>
      </c>
      <c r="F27" s="168">
        <v>160000</v>
      </c>
      <c r="G27" s="169" t="s">
        <v>147</v>
      </c>
      <c r="H27" s="170" t="s">
        <v>146</v>
      </c>
      <c r="I27" s="168">
        <f t="shared" si="0"/>
        <v>-70000</v>
      </c>
      <c r="J27" s="169" t="s">
        <v>147</v>
      </c>
      <c r="K27" s="180" t="s">
        <v>177</v>
      </c>
    </row>
    <row r="28" spans="1:11" ht="15" customHeight="1" x14ac:dyDescent="0.2">
      <c r="A28" s="69" t="s">
        <v>17</v>
      </c>
      <c r="B28" s="167" t="s">
        <v>146</v>
      </c>
      <c r="C28" s="168">
        <f>'正味財産予算書内訳表 (様式)'!AA28</f>
        <v>0</v>
      </c>
      <c r="D28" s="169" t="s">
        <v>147</v>
      </c>
      <c r="E28" s="167" t="s">
        <v>146</v>
      </c>
      <c r="F28" s="168">
        <v>0</v>
      </c>
      <c r="G28" s="169" t="s">
        <v>147</v>
      </c>
      <c r="H28" s="170" t="s">
        <v>146</v>
      </c>
      <c r="I28" s="168">
        <f t="shared" si="0"/>
        <v>0</v>
      </c>
      <c r="J28" s="169" t="s">
        <v>147</v>
      </c>
      <c r="K28" s="171"/>
    </row>
    <row r="29" spans="1:11" ht="15" customHeight="1" x14ac:dyDescent="0.2">
      <c r="A29" s="69" t="s">
        <v>92</v>
      </c>
      <c r="B29" s="167" t="s">
        <v>146</v>
      </c>
      <c r="C29" s="168">
        <f>'正味財産予算書内訳表 (様式)'!AA29</f>
        <v>0</v>
      </c>
      <c r="D29" s="169" t="s">
        <v>147</v>
      </c>
      <c r="E29" s="167" t="s">
        <v>146</v>
      </c>
      <c r="F29" s="168">
        <v>0</v>
      </c>
      <c r="G29" s="169" t="s">
        <v>147</v>
      </c>
      <c r="H29" s="170" t="s">
        <v>146</v>
      </c>
      <c r="I29" s="168">
        <f t="shared" si="0"/>
        <v>0</v>
      </c>
      <c r="J29" s="169" t="s">
        <v>147</v>
      </c>
      <c r="K29" s="171"/>
    </row>
    <row r="30" spans="1:11" ht="15" customHeight="1" x14ac:dyDescent="0.2">
      <c r="A30" s="69" t="s">
        <v>20</v>
      </c>
      <c r="B30" s="167" t="s">
        <v>146</v>
      </c>
      <c r="C30" s="168">
        <f>'正味財産予算書内訳表 (様式)'!AA30</f>
        <v>0</v>
      </c>
      <c r="D30" s="169" t="s">
        <v>147</v>
      </c>
      <c r="E30" s="167" t="s">
        <v>146</v>
      </c>
      <c r="F30" s="168">
        <v>0</v>
      </c>
      <c r="G30" s="169" t="s">
        <v>147</v>
      </c>
      <c r="H30" s="170" t="s">
        <v>146</v>
      </c>
      <c r="I30" s="168">
        <f t="shared" si="0"/>
        <v>0</v>
      </c>
      <c r="J30" s="169" t="s">
        <v>147</v>
      </c>
      <c r="K30" s="171"/>
    </row>
    <row r="31" spans="1:11" ht="15" customHeight="1" x14ac:dyDescent="0.2">
      <c r="A31" s="279" t="s">
        <v>98</v>
      </c>
      <c r="B31" s="174" t="s">
        <v>146</v>
      </c>
      <c r="C31" s="175">
        <f>'正味財産予算書内訳表 (様式)'!AA31</f>
        <v>0</v>
      </c>
      <c r="D31" s="176" t="s">
        <v>147</v>
      </c>
      <c r="E31" s="177" t="s">
        <v>146</v>
      </c>
      <c r="F31" s="175">
        <v>0</v>
      </c>
      <c r="G31" s="176" t="s">
        <v>147</v>
      </c>
      <c r="H31" s="178" t="s">
        <v>146</v>
      </c>
      <c r="I31" s="175">
        <f t="shared" si="0"/>
        <v>0</v>
      </c>
      <c r="J31" s="176" t="s">
        <v>147</v>
      </c>
      <c r="K31" s="137"/>
    </row>
    <row r="32" spans="1:11" ht="15" customHeight="1" x14ac:dyDescent="0.2">
      <c r="A32" s="69" t="s">
        <v>21</v>
      </c>
      <c r="B32" s="167"/>
      <c r="C32" s="172">
        <f>'正味財産予算書内訳表 (様式)'!AA32</f>
        <v>0</v>
      </c>
      <c r="D32" s="144"/>
      <c r="E32" s="294"/>
      <c r="F32" s="172">
        <v>0</v>
      </c>
      <c r="G32" s="144"/>
      <c r="H32" s="295"/>
      <c r="I32" s="172">
        <f t="shared" si="0"/>
        <v>0</v>
      </c>
      <c r="J32" s="169"/>
      <c r="K32" s="171"/>
    </row>
    <row r="33" spans="1:11" ht="15" customHeight="1" x14ac:dyDescent="0.2">
      <c r="A33" s="69" t="s">
        <v>75</v>
      </c>
      <c r="B33" s="219" t="s">
        <v>146</v>
      </c>
      <c r="C33" s="168">
        <f>'正味財産予算書内訳表 (様式)'!AA33</f>
        <v>0</v>
      </c>
      <c r="D33" s="169" t="s">
        <v>147</v>
      </c>
      <c r="E33" s="167" t="s">
        <v>146</v>
      </c>
      <c r="F33" s="168">
        <v>0</v>
      </c>
      <c r="G33" s="169" t="s">
        <v>147</v>
      </c>
      <c r="H33" s="170" t="s">
        <v>146</v>
      </c>
      <c r="I33" s="168">
        <f t="shared" si="0"/>
        <v>0</v>
      </c>
      <c r="J33" s="169" t="s">
        <v>147</v>
      </c>
      <c r="K33" s="253"/>
    </row>
    <row r="34" spans="1:11" ht="15" customHeight="1" x14ac:dyDescent="0.2">
      <c r="A34" s="69" t="s">
        <v>22</v>
      </c>
      <c r="B34" s="219" t="s">
        <v>277</v>
      </c>
      <c r="C34" s="168">
        <f>'正味財産予算書内訳表 (様式)'!AA34</f>
        <v>0</v>
      </c>
      <c r="D34" s="169" t="s">
        <v>279</v>
      </c>
      <c r="E34" s="167" t="s">
        <v>277</v>
      </c>
      <c r="F34" s="168">
        <v>0</v>
      </c>
      <c r="G34" s="169" t="s">
        <v>279</v>
      </c>
      <c r="H34" s="170" t="s">
        <v>277</v>
      </c>
      <c r="I34" s="168">
        <f t="shared" si="0"/>
        <v>0</v>
      </c>
      <c r="J34" s="169" t="s">
        <v>279</v>
      </c>
      <c r="K34" s="173"/>
    </row>
    <row r="35" spans="1:11" ht="15" customHeight="1" x14ac:dyDescent="0.2">
      <c r="A35" s="69" t="s">
        <v>23</v>
      </c>
      <c r="B35" s="167" t="s">
        <v>276</v>
      </c>
      <c r="C35" s="179">
        <f>'正味財産予算書内訳表 (様式)'!AA35</f>
        <v>0</v>
      </c>
      <c r="D35" s="169" t="s">
        <v>278</v>
      </c>
      <c r="E35" s="167" t="s">
        <v>146</v>
      </c>
      <c r="F35" s="168">
        <v>0</v>
      </c>
      <c r="G35" s="169" t="s">
        <v>147</v>
      </c>
      <c r="H35" s="170" t="s">
        <v>146</v>
      </c>
      <c r="I35" s="168">
        <f t="shared" si="0"/>
        <v>0</v>
      </c>
      <c r="J35" s="169" t="s">
        <v>147</v>
      </c>
      <c r="K35" s="171"/>
    </row>
    <row r="36" spans="1:11" ht="15" customHeight="1" x14ac:dyDescent="0.2">
      <c r="A36" s="69" t="s">
        <v>24</v>
      </c>
      <c r="B36" s="167" t="s">
        <v>146</v>
      </c>
      <c r="C36" s="179">
        <f>'正味財産予算書内訳表 (様式)'!AA36</f>
        <v>0</v>
      </c>
      <c r="D36" s="169" t="s">
        <v>147</v>
      </c>
      <c r="E36" s="167" t="s">
        <v>146</v>
      </c>
      <c r="F36" s="168">
        <v>0</v>
      </c>
      <c r="G36" s="169" t="s">
        <v>147</v>
      </c>
      <c r="H36" s="170" t="s">
        <v>146</v>
      </c>
      <c r="I36" s="168">
        <f t="shared" si="0"/>
        <v>0</v>
      </c>
      <c r="J36" s="169" t="s">
        <v>147</v>
      </c>
      <c r="K36" s="171"/>
    </row>
    <row r="37" spans="1:11" ht="15" customHeight="1" x14ac:dyDescent="0.2">
      <c r="A37" s="69" t="s">
        <v>76</v>
      </c>
      <c r="B37" s="167" t="s">
        <v>146</v>
      </c>
      <c r="C37" s="179">
        <f>'正味財産予算書内訳表 (様式)'!AA37</f>
        <v>0</v>
      </c>
      <c r="D37" s="169" t="s">
        <v>147</v>
      </c>
      <c r="E37" s="167" t="s">
        <v>146</v>
      </c>
      <c r="F37" s="168">
        <v>0</v>
      </c>
      <c r="G37" s="169" t="s">
        <v>147</v>
      </c>
      <c r="H37" s="170" t="s">
        <v>146</v>
      </c>
      <c r="I37" s="168">
        <f t="shared" si="0"/>
        <v>0</v>
      </c>
      <c r="J37" s="169" t="s">
        <v>147</v>
      </c>
      <c r="K37" s="171"/>
    </row>
    <row r="38" spans="1:11" ht="15" customHeight="1" x14ac:dyDescent="0.2">
      <c r="A38" s="69" t="s">
        <v>77</v>
      </c>
      <c r="B38" s="167" t="s">
        <v>146</v>
      </c>
      <c r="C38" s="179">
        <f>'正味財産予算書内訳表 (様式)'!AA38</f>
        <v>0</v>
      </c>
      <c r="D38" s="169" t="s">
        <v>147</v>
      </c>
      <c r="E38" s="167" t="s">
        <v>146</v>
      </c>
      <c r="F38" s="168">
        <v>0</v>
      </c>
      <c r="G38" s="169" t="s">
        <v>147</v>
      </c>
      <c r="H38" s="170" t="s">
        <v>146</v>
      </c>
      <c r="I38" s="168">
        <f t="shared" si="0"/>
        <v>0</v>
      </c>
      <c r="J38" s="169" t="s">
        <v>147</v>
      </c>
      <c r="K38" s="171"/>
    </row>
    <row r="39" spans="1:11" ht="15" customHeight="1" x14ac:dyDescent="0.2">
      <c r="A39" s="279" t="s">
        <v>78</v>
      </c>
      <c r="B39" s="174" t="s">
        <v>146</v>
      </c>
      <c r="C39" s="182">
        <f>'正味財産予算書内訳表 (様式)'!AA39</f>
        <v>0</v>
      </c>
      <c r="D39" s="176" t="s">
        <v>147</v>
      </c>
      <c r="E39" s="177" t="s">
        <v>146</v>
      </c>
      <c r="F39" s="175">
        <v>0</v>
      </c>
      <c r="G39" s="176" t="s">
        <v>147</v>
      </c>
      <c r="H39" s="178" t="s">
        <v>146</v>
      </c>
      <c r="I39" s="175">
        <f t="shared" si="0"/>
        <v>0</v>
      </c>
      <c r="J39" s="176" t="s">
        <v>147</v>
      </c>
      <c r="K39" s="137"/>
    </row>
    <row r="40" spans="1:11" ht="15" customHeight="1" x14ac:dyDescent="0.2">
      <c r="A40" s="69" t="s">
        <v>25</v>
      </c>
      <c r="B40" s="167"/>
      <c r="C40" s="215">
        <f>'正味財産予算書内訳表 (様式)'!AA40</f>
        <v>0</v>
      </c>
      <c r="D40" s="144"/>
      <c r="E40" s="294"/>
      <c r="F40" s="172">
        <v>0</v>
      </c>
      <c r="G40" s="144"/>
      <c r="H40" s="295"/>
      <c r="I40" s="172">
        <f t="shared" si="0"/>
        <v>0</v>
      </c>
      <c r="J40" s="169"/>
      <c r="K40" s="171"/>
    </row>
    <row r="41" spans="1:11" ht="15" customHeight="1" x14ac:dyDescent="0.2">
      <c r="A41" s="279" t="s">
        <v>26</v>
      </c>
      <c r="B41" s="177" t="s">
        <v>146</v>
      </c>
      <c r="C41" s="182">
        <f>'正味財産予算書内訳表 (様式)'!AA41</f>
        <v>0</v>
      </c>
      <c r="D41" s="176" t="s">
        <v>147</v>
      </c>
      <c r="E41" s="177" t="s">
        <v>146</v>
      </c>
      <c r="F41" s="175">
        <v>0</v>
      </c>
      <c r="G41" s="176" t="s">
        <v>147</v>
      </c>
      <c r="H41" s="178" t="s">
        <v>146</v>
      </c>
      <c r="I41" s="175">
        <f t="shared" si="0"/>
        <v>0</v>
      </c>
      <c r="J41" s="176" t="s">
        <v>147</v>
      </c>
      <c r="K41" s="137"/>
    </row>
    <row r="42" spans="1:11" ht="15" customHeight="1" x14ac:dyDescent="0.2">
      <c r="A42" s="69" t="s">
        <v>27</v>
      </c>
      <c r="B42" s="167"/>
      <c r="C42" s="172">
        <f>SUM(C43:C44)</f>
        <v>0</v>
      </c>
      <c r="D42" s="169"/>
      <c r="E42" s="167"/>
      <c r="F42" s="172">
        <v>0</v>
      </c>
      <c r="G42" s="169"/>
      <c r="H42" s="170"/>
      <c r="I42" s="181">
        <f t="shared" si="0"/>
        <v>0</v>
      </c>
      <c r="J42" s="169"/>
      <c r="K42" s="173"/>
    </row>
    <row r="43" spans="1:11" ht="15" customHeight="1" x14ac:dyDescent="0.2">
      <c r="A43" s="69" t="s">
        <v>28</v>
      </c>
      <c r="B43" s="167" t="s">
        <v>146</v>
      </c>
      <c r="C43" s="168">
        <f>'正味財産予算書内訳表 (様式)'!AA43</f>
        <v>0</v>
      </c>
      <c r="D43" s="169" t="s">
        <v>147</v>
      </c>
      <c r="E43" s="170" t="s">
        <v>146</v>
      </c>
      <c r="F43" s="168">
        <v>0</v>
      </c>
      <c r="G43" s="169" t="s">
        <v>147</v>
      </c>
      <c r="H43" s="170" t="s">
        <v>146</v>
      </c>
      <c r="I43" s="168">
        <v>0</v>
      </c>
      <c r="J43" s="169" t="s">
        <v>147</v>
      </c>
      <c r="K43" s="171"/>
    </row>
    <row r="44" spans="1:11" ht="15" customHeight="1" x14ac:dyDescent="0.2">
      <c r="A44" s="279" t="s">
        <v>79</v>
      </c>
      <c r="B44" s="174"/>
      <c r="C44" s="254"/>
      <c r="D44" s="176"/>
      <c r="E44" s="178"/>
      <c r="F44" s="254"/>
      <c r="G44" s="176"/>
      <c r="H44" s="178"/>
      <c r="I44" s="254">
        <f t="shared" si="0"/>
        <v>0</v>
      </c>
      <c r="J44" s="176"/>
      <c r="K44" s="255"/>
    </row>
    <row r="45" spans="1:11" ht="15" customHeight="1" x14ac:dyDescent="0.2">
      <c r="A45" s="69" t="s">
        <v>29</v>
      </c>
      <c r="B45" s="167"/>
      <c r="C45" s="206">
        <f>SUM(C46:C47)</f>
        <v>300500</v>
      </c>
      <c r="D45" s="169"/>
      <c r="E45" s="167"/>
      <c r="F45" s="172">
        <v>310500</v>
      </c>
      <c r="G45" s="169"/>
      <c r="H45" s="170"/>
      <c r="I45" s="172">
        <f t="shared" si="0"/>
        <v>-10000</v>
      </c>
      <c r="J45" s="169"/>
      <c r="K45" s="171"/>
    </row>
    <row r="46" spans="1:11" ht="15" customHeight="1" x14ac:dyDescent="0.2">
      <c r="A46" s="69" t="s">
        <v>30</v>
      </c>
      <c r="B46" s="167" t="s">
        <v>146</v>
      </c>
      <c r="C46" s="168">
        <f>'正味財産予算書内訳表 (様式)'!AA46</f>
        <v>500</v>
      </c>
      <c r="D46" s="169" t="s">
        <v>147</v>
      </c>
      <c r="E46" s="167" t="s">
        <v>146</v>
      </c>
      <c r="F46" s="168">
        <v>500</v>
      </c>
      <c r="G46" s="169" t="s">
        <v>147</v>
      </c>
      <c r="H46" s="170" t="s">
        <v>146</v>
      </c>
      <c r="I46" s="168">
        <f t="shared" si="0"/>
        <v>0</v>
      </c>
      <c r="J46" s="169" t="s">
        <v>147</v>
      </c>
      <c r="K46" s="171"/>
    </row>
    <row r="47" spans="1:11" ht="15" customHeight="1" x14ac:dyDescent="0.2">
      <c r="A47" s="279" t="s">
        <v>31</v>
      </c>
      <c r="B47" s="174" t="s">
        <v>176</v>
      </c>
      <c r="C47" s="175">
        <f>'正味財産予算書内訳表 (様式)'!AA47</f>
        <v>300000</v>
      </c>
      <c r="D47" s="176" t="s">
        <v>173</v>
      </c>
      <c r="E47" s="177" t="s">
        <v>146</v>
      </c>
      <c r="F47" s="175">
        <v>310000</v>
      </c>
      <c r="G47" s="176" t="s">
        <v>147</v>
      </c>
      <c r="H47" s="177" t="s">
        <v>146</v>
      </c>
      <c r="I47" s="175">
        <f t="shared" si="0"/>
        <v>-10000</v>
      </c>
      <c r="J47" s="176" t="s">
        <v>147</v>
      </c>
      <c r="K47" s="255"/>
    </row>
    <row r="48" spans="1:11" ht="15" customHeight="1" x14ac:dyDescent="0.2">
      <c r="A48" s="279" t="s">
        <v>125</v>
      </c>
      <c r="B48" s="256"/>
      <c r="C48" s="175">
        <f>'正味財産予算書内訳表 (様式)'!AA48</f>
        <v>5000000</v>
      </c>
      <c r="D48" s="147"/>
      <c r="E48" s="149"/>
      <c r="F48" s="257">
        <v>1750000</v>
      </c>
      <c r="G48" s="147"/>
      <c r="H48" s="150"/>
      <c r="I48" s="146">
        <f t="shared" si="0"/>
        <v>3250000</v>
      </c>
      <c r="J48" s="146"/>
      <c r="K48" s="258"/>
    </row>
    <row r="49" spans="1:11" ht="15" customHeight="1" x14ac:dyDescent="0.2">
      <c r="A49" s="279" t="s">
        <v>282</v>
      </c>
      <c r="B49" s="256"/>
      <c r="C49" s="257">
        <f>'正味財産予算書内訳表 (様式)'!AA49</f>
        <v>0</v>
      </c>
      <c r="D49" s="296"/>
      <c r="E49" s="297"/>
      <c r="F49" s="257">
        <v>-570679</v>
      </c>
      <c r="G49" s="296"/>
      <c r="H49" s="298"/>
      <c r="I49" s="257">
        <f t="shared" si="0"/>
        <v>570679</v>
      </c>
      <c r="J49" s="146"/>
      <c r="K49" s="258"/>
    </row>
    <row r="50" spans="1:11" ht="15" customHeight="1" thickBot="1" x14ac:dyDescent="0.25">
      <c r="A50" s="280" t="s">
        <v>32</v>
      </c>
      <c r="B50" s="167"/>
      <c r="C50" s="301">
        <f>'正味財産予算書内訳表 (様式)'!AA50</f>
        <v>9020773</v>
      </c>
      <c r="D50" s="299"/>
      <c r="E50" s="300"/>
      <c r="F50" s="207">
        <v>7145094</v>
      </c>
      <c r="G50" s="299"/>
      <c r="H50" s="300"/>
      <c r="I50" s="221">
        <f>SUM(C50-F50)</f>
        <v>1875679</v>
      </c>
      <c r="J50" s="208"/>
      <c r="K50" s="16"/>
    </row>
    <row r="51" spans="1:11" ht="15" customHeight="1" x14ac:dyDescent="0.2">
      <c r="A51" s="69" t="s">
        <v>33</v>
      </c>
      <c r="B51" s="211"/>
      <c r="C51" s="172"/>
      <c r="D51" s="169"/>
      <c r="E51" s="167"/>
      <c r="F51" s="172"/>
      <c r="G51" s="169"/>
      <c r="H51" s="170"/>
      <c r="I51" s="172"/>
      <c r="J51" s="168"/>
      <c r="K51" s="131"/>
    </row>
    <row r="52" spans="1:11" ht="15" customHeight="1" x14ac:dyDescent="0.2">
      <c r="A52" s="69" t="s">
        <v>271</v>
      </c>
      <c r="B52" s="201"/>
      <c r="C52" s="206">
        <f>SUM(C53+C74)</f>
        <v>4247700</v>
      </c>
      <c r="D52" s="144"/>
      <c r="E52" s="212"/>
      <c r="F52" s="172">
        <v>1190000</v>
      </c>
      <c r="G52" s="172"/>
      <c r="H52" s="158"/>
      <c r="I52" s="172">
        <f>SUM(C52-F52)</f>
        <v>3057700</v>
      </c>
      <c r="J52" s="144"/>
      <c r="K52" s="173"/>
    </row>
    <row r="53" spans="1:11" ht="15" customHeight="1" x14ac:dyDescent="0.2">
      <c r="A53" s="69" t="s">
        <v>34</v>
      </c>
      <c r="B53" s="167" t="s">
        <v>146</v>
      </c>
      <c r="C53" s="159">
        <f>SUM(C55:C73)</f>
        <v>4242294</v>
      </c>
      <c r="D53" s="169" t="s">
        <v>147</v>
      </c>
      <c r="E53" s="170"/>
      <c r="F53" s="168">
        <v>1183580</v>
      </c>
      <c r="G53" s="169"/>
      <c r="H53" s="170"/>
      <c r="I53" s="168">
        <f t="shared" si="0"/>
        <v>3058714</v>
      </c>
      <c r="J53" s="169"/>
      <c r="K53" s="171"/>
    </row>
    <row r="54" spans="1:11" ht="15" customHeight="1" x14ac:dyDescent="0.2">
      <c r="A54" s="235" t="s">
        <v>80</v>
      </c>
      <c r="B54" s="167" t="s">
        <v>146</v>
      </c>
      <c r="C54" s="172">
        <v>835200</v>
      </c>
      <c r="D54" s="169" t="s">
        <v>147</v>
      </c>
      <c r="E54" s="170"/>
      <c r="F54" s="172">
        <v>835200</v>
      </c>
      <c r="G54" s="169"/>
      <c r="H54" s="170"/>
      <c r="I54" s="172">
        <f>SUM(C54-F54)</f>
        <v>0</v>
      </c>
      <c r="J54" s="169"/>
      <c r="K54" s="173"/>
    </row>
    <row r="55" spans="1:11" ht="15" customHeight="1" x14ac:dyDescent="0.2">
      <c r="A55" s="235" t="s">
        <v>81</v>
      </c>
      <c r="B55" s="167" t="s">
        <v>146</v>
      </c>
      <c r="C55" s="249">
        <f>'正味財産予算書内訳表 (様式)'!AA55</f>
        <v>250000</v>
      </c>
      <c r="D55" s="169" t="s">
        <v>147</v>
      </c>
      <c r="E55" s="167" t="s">
        <v>146</v>
      </c>
      <c r="F55" s="168">
        <v>279000</v>
      </c>
      <c r="G55" s="169" t="s">
        <v>147</v>
      </c>
      <c r="H55" s="170" t="s">
        <v>146</v>
      </c>
      <c r="I55" s="168">
        <f t="shared" ref="I55:I85" si="1">SUM(C55-F55)</f>
        <v>-29000</v>
      </c>
      <c r="J55" s="169" t="s">
        <v>147</v>
      </c>
      <c r="K55" s="171"/>
    </row>
    <row r="56" spans="1:11" ht="15" customHeight="1" x14ac:dyDescent="0.2">
      <c r="A56" s="235" t="s">
        <v>128</v>
      </c>
      <c r="B56" s="167" t="s">
        <v>146</v>
      </c>
      <c r="C56" s="179">
        <f>'正味財産予算書内訳表 (様式)'!AA56</f>
        <v>3810000</v>
      </c>
      <c r="D56" s="169" t="s">
        <v>147</v>
      </c>
      <c r="E56" s="167" t="s">
        <v>146</v>
      </c>
      <c r="F56" s="168">
        <v>578000</v>
      </c>
      <c r="G56" s="169" t="s">
        <v>147</v>
      </c>
      <c r="H56" s="170" t="s">
        <v>146</v>
      </c>
      <c r="I56" s="168">
        <f t="shared" si="1"/>
        <v>3232000</v>
      </c>
      <c r="J56" s="169" t="s">
        <v>147</v>
      </c>
      <c r="K56" s="171"/>
    </row>
    <row r="57" spans="1:11" ht="15" customHeight="1" x14ac:dyDescent="0.2">
      <c r="A57" s="235" t="s">
        <v>82</v>
      </c>
      <c r="B57" s="167" t="s">
        <v>146</v>
      </c>
      <c r="C57" s="179">
        <f>'正味財産予算書内訳表 (様式)'!AA57</f>
        <v>0</v>
      </c>
      <c r="D57" s="169" t="s">
        <v>147</v>
      </c>
      <c r="E57" s="167" t="s">
        <v>146</v>
      </c>
      <c r="F57" s="168">
        <v>0</v>
      </c>
      <c r="G57" s="169" t="s">
        <v>147</v>
      </c>
      <c r="H57" s="170" t="s">
        <v>146</v>
      </c>
      <c r="I57" s="168">
        <f t="shared" si="1"/>
        <v>0</v>
      </c>
      <c r="J57" s="169" t="s">
        <v>147</v>
      </c>
      <c r="K57" s="171"/>
    </row>
    <row r="58" spans="1:11" ht="15" customHeight="1" x14ac:dyDescent="0.2">
      <c r="A58" s="235" t="s">
        <v>83</v>
      </c>
      <c r="B58" s="167" t="s">
        <v>146</v>
      </c>
      <c r="C58" s="179">
        <f>'正味財産予算書内訳表 (様式)'!AA58</f>
        <v>0</v>
      </c>
      <c r="D58" s="169" t="s">
        <v>147</v>
      </c>
      <c r="E58" s="167" t="s">
        <v>146</v>
      </c>
      <c r="F58" s="168">
        <v>50000</v>
      </c>
      <c r="G58" s="169" t="s">
        <v>147</v>
      </c>
      <c r="H58" s="170" t="s">
        <v>146</v>
      </c>
      <c r="I58" s="168">
        <f t="shared" si="1"/>
        <v>-50000</v>
      </c>
      <c r="J58" s="169" t="s">
        <v>147</v>
      </c>
      <c r="K58" s="171"/>
    </row>
    <row r="59" spans="1:11" ht="15" customHeight="1" x14ac:dyDescent="0.2">
      <c r="A59" s="235" t="s">
        <v>84</v>
      </c>
      <c r="B59" s="167" t="s">
        <v>146</v>
      </c>
      <c r="C59" s="179">
        <f>'正味財産予算書内訳表 (様式)'!AA59</f>
        <v>144418</v>
      </c>
      <c r="D59" s="169" t="s">
        <v>147</v>
      </c>
      <c r="E59" s="167" t="s">
        <v>146</v>
      </c>
      <c r="F59" s="168">
        <v>223680</v>
      </c>
      <c r="G59" s="169" t="s">
        <v>147</v>
      </c>
      <c r="H59" s="170" t="s">
        <v>146</v>
      </c>
      <c r="I59" s="168">
        <f t="shared" si="1"/>
        <v>-79262</v>
      </c>
      <c r="J59" s="169" t="s">
        <v>147</v>
      </c>
      <c r="K59" s="171"/>
    </row>
    <row r="60" spans="1:11" ht="15" customHeight="1" x14ac:dyDescent="0.2">
      <c r="A60" s="235" t="s">
        <v>85</v>
      </c>
      <c r="B60" s="167" t="s">
        <v>146</v>
      </c>
      <c r="C60" s="168">
        <f>'正味財産予算書内訳表 (様式)'!AA60</f>
        <v>32700</v>
      </c>
      <c r="D60" s="169" t="s">
        <v>147</v>
      </c>
      <c r="E60" s="167" t="s">
        <v>146</v>
      </c>
      <c r="F60" s="168">
        <v>40000</v>
      </c>
      <c r="G60" s="169" t="s">
        <v>147</v>
      </c>
      <c r="H60" s="170" t="s">
        <v>146</v>
      </c>
      <c r="I60" s="168">
        <f t="shared" si="1"/>
        <v>-7300</v>
      </c>
      <c r="J60" s="169" t="s">
        <v>147</v>
      </c>
      <c r="K60" s="171"/>
    </row>
    <row r="61" spans="1:11" ht="15" customHeight="1" x14ac:dyDescent="0.2">
      <c r="A61" s="235" t="s">
        <v>86</v>
      </c>
      <c r="B61" s="167" t="s">
        <v>146</v>
      </c>
      <c r="C61" s="168">
        <f>'正味財産予算書内訳表 (様式)'!AA61</f>
        <v>0</v>
      </c>
      <c r="D61" s="169" t="s">
        <v>147</v>
      </c>
      <c r="E61" s="167" t="s">
        <v>146</v>
      </c>
      <c r="F61" s="168">
        <v>0</v>
      </c>
      <c r="G61" s="169" t="s">
        <v>147</v>
      </c>
      <c r="H61" s="170" t="s">
        <v>146</v>
      </c>
      <c r="I61" s="168">
        <f t="shared" si="1"/>
        <v>0</v>
      </c>
      <c r="J61" s="169" t="s">
        <v>147</v>
      </c>
      <c r="K61" s="171"/>
    </row>
    <row r="62" spans="1:11" ht="15" customHeight="1" x14ac:dyDescent="0.2">
      <c r="A62" s="235" t="s">
        <v>87</v>
      </c>
      <c r="B62" s="167" t="s">
        <v>146</v>
      </c>
      <c r="C62" s="168">
        <f>'正味財産予算書内訳表 (様式)'!AA62</f>
        <v>0</v>
      </c>
      <c r="D62" s="169" t="s">
        <v>147</v>
      </c>
      <c r="E62" s="167" t="s">
        <v>146</v>
      </c>
      <c r="F62" s="168">
        <v>0</v>
      </c>
      <c r="G62" s="169" t="s">
        <v>147</v>
      </c>
      <c r="H62" s="170" t="s">
        <v>146</v>
      </c>
      <c r="I62" s="168">
        <f t="shared" si="1"/>
        <v>0</v>
      </c>
      <c r="J62" s="169" t="s">
        <v>147</v>
      </c>
      <c r="K62" s="171"/>
    </row>
    <row r="63" spans="1:11" ht="15" customHeight="1" x14ac:dyDescent="0.2">
      <c r="A63" s="235" t="s">
        <v>88</v>
      </c>
      <c r="B63" s="167" t="s">
        <v>146</v>
      </c>
      <c r="C63" s="168">
        <v>0</v>
      </c>
      <c r="D63" s="169" t="s">
        <v>147</v>
      </c>
      <c r="E63" s="167" t="s">
        <v>146</v>
      </c>
      <c r="F63" s="168">
        <v>0</v>
      </c>
      <c r="G63" s="169" t="s">
        <v>147</v>
      </c>
      <c r="H63" s="170" t="s">
        <v>146</v>
      </c>
      <c r="I63" s="168">
        <f t="shared" si="1"/>
        <v>0</v>
      </c>
      <c r="J63" s="169" t="s">
        <v>147</v>
      </c>
      <c r="K63" s="171"/>
    </row>
    <row r="64" spans="1:11" ht="15" customHeight="1" x14ac:dyDescent="0.2">
      <c r="A64" s="235" t="s">
        <v>89</v>
      </c>
      <c r="B64" s="167" t="s">
        <v>146</v>
      </c>
      <c r="C64" s="168">
        <f>'正味財産予算書内訳表 (様式)'!AA63</f>
        <v>0</v>
      </c>
      <c r="D64" s="169" t="s">
        <v>147</v>
      </c>
      <c r="E64" s="167" t="s">
        <v>146</v>
      </c>
      <c r="F64" s="168">
        <v>0</v>
      </c>
      <c r="G64" s="169" t="s">
        <v>147</v>
      </c>
      <c r="H64" s="170" t="s">
        <v>146</v>
      </c>
      <c r="I64" s="168">
        <f t="shared" si="1"/>
        <v>0</v>
      </c>
      <c r="J64" s="169" t="s">
        <v>147</v>
      </c>
      <c r="K64" s="171"/>
    </row>
    <row r="65" spans="1:11" ht="15" customHeight="1" x14ac:dyDescent="0.2">
      <c r="A65" s="235" t="s">
        <v>129</v>
      </c>
      <c r="B65" s="167" t="s">
        <v>146</v>
      </c>
      <c r="C65" s="168">
        <f>'正味財産予算書内訳表 (様式)'!AA65</f>
        <v>4000</v>
      </c>
      <c r="D65" s="169" t="s">
        <v>147</v>
      </c>
      <c r="E65" s="167" t="s">
        <v>146</v>
      </c>
      <c r="F65" s="168">
        <v>10000</v>
      </c>
      <c r="G65" s="169" t="s">
        <v>147</v>
      </c>
      <c r="H65" s="170" t="s">
        <v>146</v>
      </c>
      <c r="I65" s="168">
        <f t="shared" si="1"/>
        <v>-6000</v>
      </c>
      <c r="J65" s="169" t="s">
        <v>147</v>
      </c>
      <c r="K65" s="171"/>
    </row>
    <row r="66" spans="1:11" ht="15" customHeight="1" x14ac:dyDescent="0.2">
      <c r="A66" s="235" t="s">
        <v>90</v>
      </c>
      <c r="B66" s="167" t="s">
        <v>146</v>
      </c>
      <c r="C66" s="168">
        <f>'正味財産予算書内訳表 (様式)'!AA66</f>
        <v>0</v>
      </c>
      <c r="D66" s="169" t="s">
        <v>147</v>
      </c>
      <c r="E66" s="167" t="s">
        <v>146</v>
      </c>
      <c r="F66" s="168">
        <v>1000</v>
      </c>
      <c r="G66" s="169" t="s">
        <v>147</v>
      </c>
      <c r="H66" s="170" t="s">
        <v>146</v>
      </c>
      <c r="I66" s="168">
        <f t="shared" si="1"/>
        <v>-1000</v>
      </c>
      <c r="J66" s="169" t="s">
        <v>147</v>
      </c>
      <c r="K66" s="171"/>
    </row>
    <row r="67" spans="1:11" ht="15" customHeight="1" x14ac:dyDescent="0.2">
      <c r="A67" s="235" t="s">
        <v>91</v>
      </c>
      <c r="B67" s="167" t="s">
        <v>146</v>
      </c>
      <c r="C67" s="168">
        <f>'正味財産予算書内訳表 (様式)'!AA67</f>
        <v>1176</v>
      </c>
      <c r="D67" s="169" t="s">
        <v>147</v>
      </c>
      <c r="E67" s="167" t="s">
        <v>146</v>
      </c>
      <c r="F67" s="168">
        <v>1900</v>
      </c>
      <c r="G67" s="169" t="s">
        <v>147</v>
      </c>
      <c r="H67" s="170" t="s">
        <v>146</v>
      </c>
      <c r="I67" s="168">
        <f t="shared" si="1"/>
        <v>-724</v>
      </c>
      <c r="J67" s="169" t="s">
        <v>147</v>
      </c>
      <c r="K67" s="171"/>
    </row>
    <row r="68" spans="1:11" ht="15" customHeight="1" x14ac:dyDescent="0.2">
      <c r="A68" s="235" t="s">
        <v>175</v>
      </c>
      <c r="B68" s="167" t="s">
        <v>146</v>
      </c>
      <c r="C68" s="168">
        <f>'正味財産予算書内訳表 (様式)'!AA68</f>
        <v>0</v>
      </c>
      <c r="D68" s="169" t="s">
        <v>147</v>
      </c>
      <c r="E68" s="167" t="s">
        <v>146</v>
      </c>
      <c r="F68" s="168">
        <v>0</v>
      </c>
      <c r="G68" s="169" t="s">
        <v>147</v>
      </c>
      <c r="H68" s="170" t="s">
        <v>146</v>
      </c>
      <c r="I68" s="168">
        <f t="shared" si="1"/>
        <v>0</v>
      </c>
      <c r="J68" s="169" t="s">
        <v>147</v>
      </c>
      <c r="K68" s="171"/>
    </row>
    <row r="69" spans="1:11" ht="15" customHeight="1" x14ac:dyDescent="0.2">
      <c r="A69" s="235" t="s">
        <v>130</v>
      </c>
      <c r="B69" s="167" t="s">
        <v>146</v>
      </c>
      <c r="C69" s="168">
        <f>'正味財産予算書内訳表 (様式)'!AA69</f>
        <v>0</v>
      </c>
      <c r="D69" s="169" t="s">
        <v>147</v>
      </c>
      <c r="E69" s="167" t="s">
        <v>146</v>
      </c>
      <c r="F69" s="168">
        <v>0</v>
      </c>
      <c r="G69" s="169" t="s">
        <v>147</v>
      </c>
      <c r="H69" s="170" t="s">
        <v>146</v>
      </c>
      <c r="I69" s="168">
        <f t="shared" si="1"/>
        <v>0</v>
      </c>
      <c r="J69" s="169" t="s">
        <v>147</v>
      </c>
      <c r="K69" s="171"/>
    </row>
    <row r="70" spans="1:11" ht="15" customHeight="1" x14ac:dyDescent="0.2">
      <c r="A70" s="235" t="s">
        <v>117</v>
      </c>
      <c r="B70" s="167" t="s">
        <v>146</v>
      </c>
      <c r="C70" s="168">
        <f>'正味財産予算書内訳表 (様式)'!AA70</f>
        <v>0</v>
      </c>
      <c r="D70" s="169" t="s">
        <v>147</v>
      </c>
      <c r="E70" s="167" t="s">
        <v>146</v>
      </c>
      <c r="F70" s="168">
        <v>0</v>
      </c>
      <c r="G70" s="169" t="s">
        <v>147</v>
      </c>
      <c r="H70" s="170" t="s">
        <v>146</v>
      </c>
      <c r="I70" s="168">
        <f t="shared" si="1"/>
        <v>0</v>
      </c>
      <c r="J70" s="169" t="s">
        <v>147</v>
      </c>
      <c r="K70" s="171"/>
    </row>
    <row r="71" spans="1:11" ht="15" customHeight="1" x14ac:dyDescent="0.2">
      <c r="A71" s="235" t="s">
        <v>119</v>
      </c>
      <c r="B71" s="167" t="s">
        <v>146</v>
      </c>
      <c r="C71" s="168">
        <f>'正味財産予算書内訳表 (様式)'!AA71</f>
        <v>0</v>
      </c>
      <c r="D71" s="169" t="s">
        <v>147</v>
      </c>
      <c r="E71" s="167" t="s">
        <v>146</v>
      </c>
      <c r="F71" s="168">
        <v>0</v>
      </c>
      <c r="G71" s="169" t="s">
        <v>147</v>
      </c>
      <c r="H71" s="170" t="s">
        <v>146</v>
      </c>
      <c r="I71" s="168">
        <f t="shared" si="1"/>
        <v>0</v>
      </c>
      <c r="J71" s="169" t="s">
        <v>147</v>
      </c>
      <c r="K71" s="171"/>
    </row>
    <row r="72" spans="1:11" ht="15" customHeight="1" x14ac:dyDescent="0.2">
      <c r="A72" s="235" t="s">
        <v>180</v>
      </c>
      <c r="B72" s="167" t="s">
        <v>146</v>
      </c>
      <c r="C72" s="168">
        <f>'正味財産予算書内訳表 (様式)'!AA72</f>
        <v>0</v>
      </c>
      <c r="D72" s="169" t="s">
        <v>147</v>
      </c>
      <c r="E72" s="167" t="s">
        <v>146</v>
      </c>
      <c r="F72" s="168">
        <v>0</v>
      </c>
      <c r="G72" s="169" t="s">
        <v>147</v>
      </c>
      <c r="H72" s="170" t="s">
        <v>146</v>
      </c>
      <c r="I72" s="168">
        <f t="shared" si="1"/>
        <v>0</v>
      </c>
      <c r="J72" s="169" t="s">
        <v>147</v>
      </c>
      <c r="K72" s="171"/>
    </row>
    <row r="73" spans="1:11" ht="15" customHeight="1" x14ac:dyDescent="0.2">
      <c r="A73" s="235" t="s">
        <v>181</v>
      </c>
      <c r="B73" s="167" t="s">
        <v>146</v>
      </c>
      <c r="C73" s="168">
        <f>'正味財産予算書内訳表 (様式)'!AA73</f>
        <v>0</v>
      </c>
      <c r="D73" s="169" t="s">
        <v>147</v>
      </c>
      <c r="E73" s="167" t="s">
        <v>146</v>
      </c>
      <c r="F73" s="168">
        <v>0</v>
      </c>
      <c r="G73" s="169" t="s">
        <v>147</v>
      </c>
      <c r="H73" s="170" t="s">
        <v>146</v>
      </c>
      <c r="I73" s="168">
        <f t="shared" si="1"/>
        <v>0</v>
      </c>
      <c r="J73" s="169" t="s">
        <v>147</v>
      </c>
      <c r="K73" s="171"/>
    </row>
    <row r="74" spans="1:11" ht="15" customHeight="1" x14ac:dyDescent="0.2">
      <c r="A74" s="290" t="s">
        <v>182</v>
      </c>
      <c r="B74" s="167" t="s">
        <v>146</v>
      </c>
      <c r="C74" s="168">
        <f>'正味財産予算書内訳表 (様式)'!AA74</f>
        <v>5406</v>
      </c>
      <c r="D74" s="169" t="s">
        <v>147</v>
      </c>
      <c r="E74" s="167" t="s">
        <v>146</v>
      </c>
      <c r="F74" s="168">
        <v>6420</v>
      </c>
      <c r="G74" s="169" t="s">
        <v>147</v>
      </c>
      <c r="H74" s="170" t="s">
        <v>146</v>
      </c>
      <c r="I74" s="168">
        <f t="shared" si="1"/>
        <v>-1014</v>
      </c>
      <c r="J74" s="169" t="s">
        <v>147</v>
      </c>
      <c r="K74" s="171"/>
    </row>
    <row r="75" spans="1:11" ht="15" customHeight="1" x14ac:dyDescent="0.2">
      <c r="A75" s="69" t="s">
        <v>35</v>
      </c>
      <c r="B75" s="187"/>
      <c r="C75" s="230">
        <f>SUM(C76:C96)</f>
        <v>3919000</v>
      </c>
      <c r="D75" s="188"/>
      <c r="E75" s="231"/>
      <c r="F75" s="181">
        <v>4708769</v>
      </c>
      <c r="G75" s="188"/>
      <c r="H75" s="189"/>
      <c r="I75" s="181">
        <f t="shared" si="1"/>
        <v>-789769</v>
      </c>
      <c r="J75" s="188"/>
      <c r="K75" s="232"/>
    </row>
    <row r="76" spans="1:11" ht="15" customHeight="1" x14ac:dyDescent="0.2">
      <c r="A76" s="69" t="s">
        <v>36</v>
      </c>
      <c r="B76" s="219" t="s">
        <v>146</v>
      </c>
      <c r="C76" s="168">
        <f>'正味財産予算書内訳表 (様式)'!AA76</f>
        <v>1300000</v>
      </c>
      <c r="D76" s="169" t="s">
        <v>147</v>
      </c>
      <c r="E76" s="167" t="s">
        <v>146</v>
      </c>
      <c r="F76" s="168">
        <v>1300000</v>
      </c>
      <c r="G76" s="169" t="s">
        <v>147</v>
      </c>
      <c r="H76" s="170" t="s">
        <v>146</v>
      </c>
      <c r="I76" s="168">
        <f t="shared" si="1"/>
        <v>0</v>
      </c>
      <c r="J76" s="169" t="s">
        <v>147</v>
      </c>
      <c r="K76" s="171"/>
    </row>
    <row r="77" spans="1:11" ht="15" customHeight="1" x14ac:dyDescent="0.2">
      <c r="A77" s="69" t="s">
        <v>37</v>
      </c>
      <c r="B77" s="219" t="s">
        <v>146</v>
      </c>
      <c r="C77" s="168">
        <f>'正味財産予算書内訳表 (様式)'!AA77</f>
        <v>270000</v>
      </c>
      <c r="D77" s="169" t="s">
        <v>147</v>
      </c>
      <c r="E77" s="170" t="s">
        <v>146</v>
      </c>
      <c r="F77" s="168">
        <v>270000</v>
      </c>
      <c r="G77" s="169" t="s">
        <v>147</v>
      </c>
      <c r="H77" s="170" t="s">
        <v>146</v>
      </c>
      <c r="I77" s="168">
        <f t="shared" si="1"/>
        <v>0</v>
      </c>
      <c r="J77" s="169" t="s">
        <v>147</v>
      </c>
      <c r="K77" s="173"/>
    </row>
    <row r="78" spans="1:11" ht="15" customHeight="1" x14ac:dyDescent="0.2">
      <c r="A78" s="13" t="s">
        <v>131</v>
      </c>
      <c r="B78" s="219" t="s">
        <v>146</v>
      </c>
      <c r="C78" s="168">
        <f>'正味財産予算書内訳表 (様式)'!AA78</f>
        <v>42000</v>
      </c>
      <c r="D78" s="169" t="s">
        <v>147</v>
      </c>
      <c r="E78" s="167" t="s">
        <v>146</v>
      </c>
      <c r="F78" s="179">
        <v>42000</v>
      </c>
      <c r="G78" s="169" t="s">
        <v>147</v>
      </c>
      <c r="H78" s="167" t="s">
        <v>146</v>
      </c>
      <c r="I78" s="168">
        <f t="shared" si="1"/>
        <v>0</v>
      </c>
      <c r="J78" s="169" t="s">
        <v>147</v>
      </c>
      <c r="K78" s="171"/>
    </row>
    <row r="79" spans="1:11" ht="15" customHeight="1" x14ac:dyDescent="0.2">
      <c r="A79" s="13" t="s">
        <v>132</v>
      </c>
      <c r="B79" s="219" t="s">
        <v>146</v>
      </c>
      <c r="C79" s="168">
        <f>'正味財産予算書内訳表 (様式)'!AA79</f>
        <v>540000</v>
      </c>
      <c r="D79" s="169" t="s">
        <v>147</v>
      </c>
      <c r="E79" s="170" t="s">
        <v>146</v>
      </c>
      <c r="F79" s="179">
        <v>900000</v>
      </c>
      <c r="G79" s="169" t="s">
        <v>147</v>
      </c>
      <c r="H79" s="170" t="s">
        <v>146</v>
      </c>
      <c r="I79" s="168">
        <f t="shared" si="1"/>
        <v>-360000</v>
      </c>
      <c r="J79" s="169" t="s">
        <v>147</v>
      </c>
      <c r="K79" s="171"/>
    </row>
    <row r="80" spans="1:11" ht="15" customHeight="1" x14ac:dyDescent="0.2">
      <c r="A80" s="69" t="s">
        <v>133</v>
      </c>
      <c r="B80" s="167" t="s">
        <v>146</v>
      </c>
      <c r="C80" s="168">
        <f>'正味財産予算書内訳表 (様式)'!AA80</f>
        <v>40000</v>
      </c>
      <c r="D80" s="169" t="s">
        <v>147</v>
      </c>
      <c r="E80" s="167" t="s">
        <v>146</v>
      </c>
      <c r="F80" s="179">
        <v>103000</v>
      </c>
      <c r="G80" s="169" t="s">
        <v>147</v>
      </c>
      <c r="H80" s="170" t="s">
        <v>146</v>
      </c>
      <c r="I80" s="168">
        <f t="shared" si="1"/>
        <v>-63000</v>
      </c>
      <c r="J80" s="168" t="s">
        <v>147</v>
      </c>
      <c r="K80" s="16"/>
    </row>
    <row r="81" spans="1:11" ht="15" customHeight="1" x14ac:dyDescent="0.2">
      <c r="A81" s="69" t="s">
        <v>134</v>
      </c>
      <c r="B81" s="167" t="s">
        <v>146</v>
      </c>
      <c r="C81" s="168">
        <f>'正味財産予算書内訳表 (様式)'!AA81</f>
        <v>500000</v>
      </c>
      <c r="D81" s="169" t="s">
        <v>147</v>
      </c>
      <c r="E81" s="167" t="s">
        <v>146</v>
      </c>
      <c r="F81" s="179">
        <v>525300</v>
      </c>
      <c r="G81" s="169" t="s">
        <v>147</v>
      </c>
      <c r="H81" s="170" t="s">
        <v>146</v>
      </c>
      <c r="I81" s="168">
        <f t="shared" si="1"/>
        <v>-25300</v>
      </c>
      <c r="J81" s="169" t="s">
        <v>147</v>
      </c>
      <c r="K81" s="171"/>
    </row>
    <row r="82" spans="1:11" ht="15" customHeight="1" x14ac:dyDescent="0.2">
      <c r="A82" s="69" t="s">
        <v>0</v>
      </c>
      <c r="B82" s="167" t="s">
        <v>146</v>
      </c>
      <c r="C82" s="168">
        <f>'正味財産予算書内訳表 (様式)'!AA82</f>
        <v>400000</v>
      </c>
      <c r="D82" s="169" t="s">
        <v>147</v>
      </c>
      <c r="E82" s="167" t="s">
        <v>146</v>
      </c>
      <c r="F82" s="179">
        <v>412000</v>
      </c>
      <c r="G82" s="169" t="s">
        <v>147</v>
      </c>
      <c r="H82" s="170" t="s">
        <v>146</v>
      </c>
      <c r="I82" s="168">
        <f t="shared" si="1"/>
        <v>-12000</v>
      </c>
      <c r="J82" s="169" t="s">
        <v>147</v>
      </c>
      <c r="K82" s="171"/>
    </row>
    <row r="83" spans="1:11" ht="15" customHeight="1" x14ac:dyDescent="0.2">
      <c r="A83" s="13" t="s">
        <v>90</v>
      </c>
      <c r="B83" s="167" t="s">
        <v>146</v>
      </c>
      <c r="C83" s="179">
        <f>'正味財産予算書内訳表 (様式)'!AA83</f>
        <v>35000</v>
      </c>
      <c r="D83" s="169" t="s">
        <v>147</v>
      </c>
      <c r="E83" s="167" t="s">
        <v>146</v>
      </c>
      <c r="F83" s="179">
        <v>51500</v>
      </c>
      <c r="G83" s="169" t="s">
        <v>147</v>
      </c>
      <c r="H83" s="170" t="s">
        <v>146</v>
      </c>
      <c r="I83" s="168">
        <f t="shared" si="1"/>
        <v>-16500</v>
      </c>
      <c r="J83" s="169" t="s">
        <v>147</v>
      </c>
      <c r="K83" s="171"/>
    </row>
    <row r="84" spans="1:11" ht="15" customHeight="1" x14ac:dyDescent="0.2">
      <c r="A84" s="13" t="s">
        <v>135</v>
      </c>
      <c r="B84" s="167" t="s">
        <v>146</v>
      </c>
      <c r="C84" s="168">
        <f>'正味財産予算書内訳表 (様式)'!AA84</f>
        <v>90000</v>
      </c>
      <c r="D84" s="169"/>
      <c r="E84" s="178" t="s">
        <v>146</v>
      </c>
      <c r="F84" s="179">
        <v>100000</v>
      </c>
      <c r="G84" s="176" t="s">
        <v>147</v>
      </c>
      <c r="H84" s="178" t="s">
        <v>146</v>
      </c>
      <c r="I84" s="168">
        <f t="shared" si="1"/>
        <v>-10000</v>
      </c>
      <c r="J84" s="176" t="s">
        <v>147</v>
      </c>
      <c r="K84" s="171"/>
    </row>
    <row r="85" spans="1:11" ht="15" customHeight="1" x14ac:dyDescent="0.2">
      <c r="A85" s="69" t="s">
        <v>42</v>
      </c>
      <c r="B85" s="167" t="s">
        <v>146</v>
      </c>
      <c r="C85" s="168">
        <f>'正味財産予算書内訳表 (様式)'!AA85</f>
        <v>100000</v>
      </c>
      <c r="D85" s="169" t="s">
        <v>147</v>
      </c>
      <c r="E85" s="167" t="s">
        <v>146</v>
      </c>
      <c r="F85" s="179">
        <v>300000</v>
      </c>
      <c r="G85" s="169" t="s">
        <v>147</v>
      </c>
      <c r="H85" s="170" t="s">
        <v>146</v>
      </c>
      <c r="I85" s="168">
        <f t="shared" si="1"/>
        <v>-200000</v>
      </c>
      <c r="J85" s="169" t="s">
        <v>147</v>
      </c>
      <c r="K85" s="171"/>
    </row>
    <row r="86" spans="1:11" ht="15" customHeight="1" x14ac:dyDescent="0.2">
      <c r="A86" s="69" t="s">
        <v>136</v>
      </c>
      <c r="B86" s="167" t="s">
        <v>146</v>
      </c>
      <c r="C86" s="168">
        <f>'正味財産予算書内訳表 (様式)'!AA86</f>
        <v>60000</v>
      </c>
      <c r="D86" s="169" t="s">
        <v>147</v>
      </c>
      <c r="E86" s="167" t="s">
        <v>146</v>
      </c>
      <c r="F86" s="179">
        <v>100000</v>
      </c>
      <c r="G86" s="169" t="s">
        <v>147</v>
      </c>
      <c r="H86" s="170" t="s">
        <v>146</v>
      </c>
      <c r="I86" s="168">
        <f t="shared" ref="I86:I117" si="2">SUM(C86-F86)</f>
        <v>-40000</v>
      </c>
      <c r="J86" s="169" t="s">
        <v>147</v>
      </c>
      <c r="K86" s="171"/>
    </row>
    <row r="87" spans="1:11" ht="15" customHeight="1" x14ac:dyDescent="0.2">
      <c r="A87" s="13" t="s">
        <v>141</v>
      </c>
      <c r="B87" s="167" t="s">
        <v>146</v>
      </c>
      <c r="C87" s="168">
        <f>'正味財産予算書内訳表 (様式)'!AA87</f>
        <v>45000</v>
      </c>
      <c r="D87" s="169" t="s">
        <v>147</v>
      </c>
      <c r="E87" s="167" t="s">
        <v>146</v>
      </c>
      <c r="F87" s="179">
        <v>45000</v>
      </c>
      <c r="G87" s="169" t="s">
        <v>147</v>
      </c>
      <c r="H87" s="170" t="s">
        <v>146</v>
      </c>
      <c r="I87" s="168">
        <f t="shared" si="2"/>
        <v>0</v>
      </c>
      <c r="J87" s="169" t="s">
        <v>147</v>
      </c>
      <c r="K87" s="171"/>
    </row>
    <row r="88" spans="1:11" ht="15" customHeight="1" x14ac:dyDescent="0.2">
      <c r="A88" s="13" t="s">
        <v>142</v>
      </c>
      <c r="B88" s="167" t="s">
        <v>146</v>
      </c>
      <c r="C88" s="168">
        <f>'正味財産予算書内訳表 (様式)'!AA88</f>
        <v>2000</v>
      </c>
      <c r="D88" s="169" t="s">
        <v>147</v>
      </c>
      <c r="E88" s="167" t="s">
        <v>146</v>
      </c>
      <c r="F88" s="179">
        <v>0</v>
      </c>
      <c r="G88" s="169" t="s">
        <v>147</v>
      </c>
      <c r="H88" s="170" t="s">
        <v>146</v>
      </c>
      <c r="I88" s="168">
        <f t="shared" si="2"/>
        <v>2000</v>
      </c>
      <c r="J88" s="169" t="s">
        <v>147</v>
      </c>
      <c r="K88" s="171"/>
    </row>
    <row r="89" spans="1:11" ht="15" customHeight="1" x14ac:dyDescent="0.2">
      <c r="A89" s="13" t="s">
        <v>137</v>
      </c>
      <c r="B89" s="167" t="s">
        <v>146</v>
      </c>
      <c r="C89" s="168">
        <f>'正味財産予算書内訳表 (様式)'!AA89</f>
        <v>80000</v>
      </c>
      <c r="D89" s="169" t="s">
        <v>147</v>
      </c>
      <c r="E89" s="167" t="s">
        <v>146</v>
      </c>
      <c r="F89" s="179">
        <v>67980</v>
      </c>
      <c r="G89" s="169" t="s">
        <v>147</v>
      </c>
      <c r="H89" s="170" t="s">
        <v>146</v>
      </c>
      <c r="I89" s="168">
        <f t="shared" si="2"/>
        <v>12020</v>
      </c>
      <c r="J89" s="169" t="s">
        <v>147</v>
      </c>
      <c r="K89" s="171"/>
    </row>
    <row r="90" spans="1:11" ht="15" customHeight="1" x14ac:dyDescent="0.2">
      <c r="A90" s="13" t="s">
        <v>138</v>
      </c>
      <c r="B90" s="167" t="s">
        <v>146</v>
      </c>
      <c r="C90" s="168">
        <f>'正味財産予算書内訳表 (様式)'!AA90</f>
        <v>0</v>
      </c>
      <c r="D90" s="169" t="s">
        <v>147</v>
      </c>
      <c r="E90" s="167" t="s">
        <v>146</v>
      </c>
      <c r="F90" s="179">
        <v>0</v>
      </c>
      <c r="G90" s="169" t="s">
        <v>147</v>
      </c>
      <c r="H90" s="170" t="s">
        <v>146</v>
      </c>
      <c r="I90" s="168">
        <f t="shared" si="2"/>
        <v>0</v>
      </c>
      <c r="J90" s="168" t="s">
        <v>147</v>
      </c>
      <c r="K90" s="16"/>
    </row>
    <row r="91" spans="1:11" ht="15" customHeight="1" x14ac:dyDescent="0.2">
      <c r="A91" s="69" t="s">
        <v>38</v>
      </c>
      <c r="B91" s="167" t="s">
        <v>146</v>
      </c>
      <c r="C91" s="168">
        <f>'正味財産予算書内訳表 (様式)'!AA91</f>
        <v>150000</v>
      </c>
      <c r="D91" s="169" t="s">
        <v>147</v>
      </c>
      <c r="E91" s="167" t="s">
        <v>146</v>
      </c>
      <c r="F91" s="179">
        <v>185400</v>
      </c>
      <c r="G91" s="169" t="s">
        <v>147</v>
      </c>
      <c r="H91" s="170" t="s">
        <v>146</v>
      </c>
      <c r="I91" s="168">
        <f t="shared" si="2"/>
        <v>-35400</v>
      </c>
      <c r="J91" s="168" t="s">
        <v>147</v>
      </c>
      <c r="K91" s="16"/>
    </row>
    <row r="92" spans="1:11" ht="15" customHeight="1" x14ac:dyDescent="0.2">
      <c r="A92" s="69" t="s">
        <v>39</v>
      </c>
      <c r="B92" s="167" t="s">
        <v>146</v>
      </c>
      <c r="C92" s="168">
        <f>'正味財産予算書内訳表 (様式)'!AA92</f>
        <v>185000</v>
      </c>
      <c r="D92" s="169" t="s">
        <v>147</v>
      </c>
      <c r="E92" s="167" t="s">
        <v>146</v>
      </c>
      <c r="F92" s="179">
        <v>182989</v>
      </c>
      <c r="G92" s="169" t="s">
        <v>147</v>
      </c>
      <c r="H92" s="170" t="s">
        <v>146</v>
      </c>
      <c r="I92" s="168">
        <f t="shared" si="2"/>
        <v>2011</v>
      </c>
      <c r="J92" s="168" t="s">
        <v>147</v>
      </c>
      <c r="K92" s="16"/>
    </row>
    <row r="93" spans="1:11" ht="15" customHeight="1" x14ac:dyDescent="0.2">
      <c r="A93" s="69" t="s">
        <v>40</v>
      </c>
      <c r="B93" s="167" t="s">
        <v>146</v>
      </c>
      <c r="C93" s="179">
        <f>'正味財産予算書内訳表 (様式)'!AA93</f>
        <v>10000</v>
      </c>
      <c r="D93" s="169" t="s">
        <v>147</v>
      </c>
      <c r="E93" s="167" t="s">
        <v>146</v>
      </c>
      <c r="F93" s="179">
        <v>10300</v>
      </c>
      <c r="G93" s="169" t="s">
        <v>147</v>
      </c>
      <c r="H93" s="170" t="s">
        <v>146</v>
      </c>
      <c r="I93" s="168">
        <f t="shared" si="2"/>
        <v>-300</v>
      </c>
      <c r="J93" s="169" t="s">
        <v>147</v>
      </c>
      <c r="K93" s="171"/>
    </row>
    <row r="94" spans="1:11" ht="15" customHeight="1" x14ac:dyDescent="0.2">
      <c r="A94" s="69" t="s">
        <v>174</v>
      </c>
      <c r="B94" s="167" t="s">
        <v>146</v>
      </c>
      <c r="C94" s="168">
        <f>'正味財産予算書内訳表 (様式)'!AA94</f>
        <v>70000</v>
      </c>
      <c r="D94" s="169" t="s">
        <v>147</v>
      </c>
      <c r="E94" s="167" t="s">
        <v>146</v>
      </c>
      <c r="F94" s="179">
        <v>113300</v>
      </c>
      <c r="G94" s="169" t="s">
        <v>147</v>
      </c>
      <c r="H94" s="170" t="s">
        <v>146</v>
      </c>
      <c r="I94" s="168">
        <f t="shared" si="2"/>
        <v>-43300</v>
      </c>
      <c r="J94" s="169" t="s">
        <v>147</v>
      </c>
      <c r="K94" s="171"/>
    </row>
    <row r="95" spans="1:11" ht="15" customHeight="1" x14ac:dyDescent="0.2">
      <c r="A95" s="69" t="s">
        <v>41</v>
      </c>
      <c r="B95" s="167" t="s">
        <v>146</v>
      </c>
      <c r="C95" s="168">
        <f>'正味財産予算書内訳表 (様式)'!AA95</f>
        <v>0</v>
      </c>
      <c r="D95" s="169" t="s">
        <v>147</v>
      </c>
      <c r="E95" s="167" t="s">
        <v>146</v>
      </c>
      <c r="F95" s="179">
        <v>0</v>
      </c>
      <c r="G95" s="169" t="s">
        <v>147</v>
      </c>
      <c r="H95" s="170" t="s">
        <v>146</v>
      </c>
      <c r="I95" s="168">
        <f t="shared" si="2"/>
        <v>0</v>
      </c>
      <c r="J95" s="169" t="s">
        <v>147</v>
      </c>
      <c r="K95" s="171"/>
    </row>
    <row r="96" spans="1:11" ht="15" customHeight="1" x14ac:dyDescent="0.2">
      <c r="A96" s="279" t="s">
        <v>118</v>
      </c>
      <c r="B96" s="174"/>
      <c r="C96" s="175">
        <f>'正味財産予算書内訳表 (様式)'!AA96</f>
        <v>0</v>
      </c>
      <c r="D96" s="176"/>
      <c r="E96" s="177"/>
      <c r="F96" s="182">
        <v>0</v>
      </c>
      <c r="G96" s="176"/>
      <c r="H96" s="178"/>
      <c r="I96" s="175">
        <f t="shared" si="2"/>
        <v>0</v>
      </c>
      <c r="J96" s="176"/>
      <c r="K96" s="137"/>
    </row>
    <row r="97" spans="1:11" ht="15" customHeight="1" x14ac:dyDescent="0.2">
      <c r="A97" s="69" t="s">
        <v>43</v>
      </c>
      <c r="B97" s="167"/>
      <c r="C97" s="206">
        <f>SUM(C98:C110)</f>
        <v>687637</v>
      </c>
      <c r="D97" s="169"/>
      <c r="E97" s="167"/>
      <c r="F97" s="215">
        <v>1077012</v>
      </c>
      <c r="G97" s="169"/>
      <c r="H97" s="170"/>
      <c r="I97" s="172">
        <f>SUM(C97-F97)</f>
        <v>-389375</v>
      </c>
      <c r="J97" s="169"/>
      <c r="K97" s="171"/>
    </row>
    <row r="98" spans="1:11" ht="15" customHeight="1" x14ac:dyDescent="0.2">
      <c r="A98" s="69" t="s">
        <v>103</v>
      </c>
      <c r="B98" s="167" t="s">
        <v>146</v>
      </c>
      <c r="C98" s="168">
        <f>'正味財産予算書内訳表 (様式)'!AA98</f>
        <v>48762</v>
      </c>
      <c r="D98" s="169" t="s">
        <v>147</v>
      </c>
      <c r="E98" s="167" t="s">
        <v>146</v>
      </c>
      <c r="F98" s="179">
        <v>48762</v>
      </c>
      <c r="G98" s="169" t="s">
        <v>147</v>
      </c>
      <c r="H98" s="170" t="s">
        <v>146</v>
      </c>
      <c r="I98" s="168">
        <f t="shared" si="2"/>
        <v>0</v>
      </c>
      <c r="J98" s="169" t="s">
        <v>147</v>
      </c>
      <c r="K98" s="171"/>
    </row>
    <row r="99" spans="1:11" ht="15" customHeight="1" x14ac:dyDescent="0.2">
      <c r="A99" s="69" t="s">
        <v>108</v>
      </c>
      <c r="B99" s="167" t="s">
        <v>146</v>
      </c>
      <c r="C99" s="168">
        <f>'正味財産予算書内訳表 (様式)'!AA99</f>
        <v>30000</v>
      </c>
      <c r="D99" s="169" t="s">
        <v>147</v>
      </c>
      <c r="E99" s="167" t="s">
        <v>146</v>
      </c>
      <c r="F99" s="179">
        <v>30000</v>
      </c>
      <c r="G99" s="169" t="s">
        <v>147</v>
      </c>
      <c r="H99" s="170" t="s">
        <v>146</v>
      </c>
      <c r="I99" s="168">
        <f t="shared" si="2"/>
        <v>0</v>
      </c>
      <c r="J99" s="169" t="s">
        <v>147</v>
      </c>
      <c r="K99" s="171"/>
    </row>
    <row r="100" spans="1:11" ht="15" customHeight="1" x14ac:dyDescent="0.2">
      <c r="A100" s="69" t="s">
        <v>109</v>
      </c>
      <c r="B100" s="167" t="s">
        <v>146</v>
      </c>
      <c r="C100" s="168">
        <f>'正味財産予算書内訳表 (様式)'!AA100</f>
        <v>135000</v>
      </c>
      <c r="D100" s="169" t="s">
        <v>147</v>
      </c>
      <c r="E100" s="167" t="s">
        <v>146</v>
      </c>
      <c r="F100" s="179">
        <v>210000</v>
      </c>
      <c r="G100" s="169" t="s">
        <v>147</v>
      </c>
      <c r="H100" s="170" t="s">
        <v>146</v>
      </c>
      <c r="I100" s="168">
        <f t="shared" si="2"/>
        <v>-75000</v>
      </c>
      <c r="J100" s="169" t="s">
        <v>147</v>
      </c>
      <c r="K100" s="171"/>
    </row>
    <row r="101" spans="1:11" ht="15" customHeight="1" x14ac:dyDescent="0.2">
      <c r="A101" s="69" t="s">
        <v>110</v>
      </c>
      <c r="B101" s="167" t="s">
        <v>146</v>
      </c>
      <c r="C101" s="168">
        <f>'正味財産予算書内訳表 (様式)'!AA101</f>
        <v>0</v>
      </c>
      <c r="D101" s="169" t="s">
        <v>147</v>
      </c>
      <c r="E101" s="167" t="s">
        <v>146</v>
      </c>
      <c r="F101" s="179">
        <v>0</v>
      </c>
      <c r="G101" s="169" t="s">
        <v>147</v>
      </c>
      <c r="H101" s="170" t="s">
        <v>146</v>
      </c>
      <c r="I101" s="168">
        <f t="shared" si="2"/>
        <v>0</v>
      </c>
      <c r="J101" s="169" t="s">
        <v>147</v>
      </c>
      <c r="K101" s="171"/>
    </row>
    <row r="102" spans="1:11" ht="15" customHeight="1" x14ac:dyDescent="0.2">
      <c r="A102" s="69" t="s">
        <v>111</v>
      </c>
      <c r="B102" s="167" t="s">
        <v>146</v>
      </c>
      <c r="C102" s="168">
        <f>'正味財産予算書内訳表 (様式)'!AA102</f>
        <v>2000</v>
      </c>
      <c r="D102" s="169" t="s">
        <v>147</v>
      </c>
      <c r="E102" s="167" t="s">
        <v>146</v>
      </c>
      <c r="F102" s="179">
        <v>2000</v>
      </c>
      <c r="G102" s="169" t="s">
        <v>147</v>
      </c>
      <c r="H102" s="170" t="s">
        <v>146</v>
      </c>
      <c r="I102" s="168">
        <f t="shared" si="2"/>
        <v>0</v>
      </c>
      <c r="J102" s="169" t="s">
        <v>147</v>
      </c>
      <c r="K102" s="171"/>
    </row>
    <row r="103" spans="1:11" ht="15" customHeight="1" x14ac:dyDescent="0.2">
      <c r="A103" s="69" t="s">
        <v>112</v>
      </c>
      <c r="B103" s="167" t="s">
        <v>146</v>
      </c>
      <c r="C103" s="168">
        <f>'正味財産予算書内訳表 (様式)'!AA103</f>
        <v>48600</v>
      </c>
      <c r="D103" s="169" t="s">
        <v>147</v>
      </c>
      <c r="E103" s="167" t="s">
        <v>146</v>
      </c>
      <c r="F103" s="179">
        <v>75600</v>
      </c>
      <c r="G103" s="169" t="s">
        <v>147</v>
      </c>
      <c r="H103" s="170" t="s">
        <v>146</v>
      </c>
      <c r="I103" s="168">
        <f t="shared" si="2"/>
        <v>-27000</v>
      </c>
      <c r="J103" s="169" t="s">
        <v>147</v>
      </c>
      <c r="K103" s="171"/>
    </row>
    <row r="104" spans="1:11" ht="15" customHeight="1" x14ac:dyDescent="0.2">
      <c r="A104" s="69" t="s">
        <v>113</v>
      </c>
      <c r="B104" s="167" t="s">
        <v>146</v>
      </c>
      <c r="C104" s="168">
        <f>'正味財産予算書内訳表 (様式)'!AA104</f>
        <v>0</v>
      </c>
      <c r="D104" s="169" t="s">
        <v>147</v>
      </c>
      <c r="E104" s="167" t="s">
        <v>146</v>
      </c>
      <c r="F104" s="179">
        <v>0</v>
      </c>
      <c r="G104" s="169" t="s">
        <v>147</v>
      </c>
      <c r="H104" s="170" t="s">
        <v>146</v>
      </c>
      <c r="I104" s="168">
        <f t="shared" si="2"/>
        <v>0</v>
      </c>
      <c r="J104" s="169" t="s">
        <v>147</v>
      </c>
      <c r="K104" s="171"/>
    </row>
    <row r="105" spans="1:11" ht="15" customHeight="1" x14ac:dyDescent="0.2">
      <c r="A105" s="69" t="s">
        <v>114</v>
      </c>
      <c r="B105" s="167" t="s">
        <v>146</v>
      </c>
      <c r="C105" s="168">
        <f>'正味財産予算書内訳表 (様式)'!AA105</f>
        <v>50000</v>
      </c>
      <c r="D105" s="169" t="s">
        <v>147</v>
      </c>
      <c r="E105" s="167" t="s">
        <v>146</v>
      </c>
      <c r="F105" s="179">
        <v>50000</v>
      </c>
      <c r="G105" s="169" t="s">
        <v>147</v>
      </c>
      <c r="H105" s="170" t="s">
        <v>146</v>
      </c>
      <c r="I105" s="168">
        <f t="shared" si="2"/>
        <v>0</v>
      </c>
      <c r="J105" s="169" t="s">
        <v>147</v>
      </c>
      <c r="K105" s="171"/>
    </row>
    <row r="106" spans="1:11" ht="15" customHeight="1" x14ac:dyDescent="0.2">
      <c r="A106" s="69" t="s">
        <v>115</v>
      </c>
      <c r="B106" s="167" t="s">
        <v>146</v>
      </c>
      <c r="C106" s="168">
        <f>'正味財産予算書内訳表 (様式)'!AA106</f>
        <v>243000</v>
      </c>
      <c r="D106" s="169" t="s">
        <v>147</v>
      </c>
      <c r="E106" s="167" t="s">
        <v>146</v>
      </c>
      <c r="F106" s="179">
        <v>378000</v>
      </c>
      <c r="G106" s="169" t="s">
        <v>147</v>
      </c>
      <c r="H106" s="170" t="s">
        <v>146</v>
      </c>
      <c r="I106" s="168">
        <f t="shared" si="2"/>
        <v>-135000</v>
      </c>
      <c r="J106" s="169" t="s">
        <v>147</v>
      </c>
      <c r="K106" s="171"/>
    </row>
    <row r="107" spans="1:11" ht="15" customHeight="1" x14ac:dyDescent="0.2">
      <c r="A107" s="69" t="s">
        <v>116</v>
      </c>
      <c r="B107" s="167" t="s">
        <v>146</v>
      </c>
      <c r="C107" s="168">
        <f>'正味財産予算書内訳表 (様式)'!AA107</f>
        <v>0</v>
      </c>
      <c r="D107" s="169" t="s">
        <v>147</v>
      </c>
      <c r="E107" s="167" t="s">
        <v>146</v>
      </c>
      <c r="F107" s="179">
        <v>0</v>
      </c>
      <c r="G107" s="169" t="s">
        <v>147</v>
      </c>
      <c r="H107" s="170" t="s">
        <v>146</v>
      </c>
      <c r="I107" s="168">
        <f t="shared" si="2"/>
        <v>0</v>
      </c>
      <c r="J107" s="169" t="s">
        <v>147</v>
      </c>
      <c r="K107" s="171"/>
    </row>
    <row r="108" spans="1:11" ht="15" customHeight="1" x14ac:dyDescent="0.2">
      <c r="A108" s="69" t="s">
        <v>104</v>
      </c>
      <c r="B108" s="167" t="s">
        <v>146</v>
      </c>
      <c r="C108" s="168">
        <f>'正味財産予算書内訳表 (様式)'!AA108</f>
        <v>49275</v>
      </c>
      <c r="D108" s="169" t="s">
        <v>147</v>
      </c>
      <c r="E108" s="167" t="s">
        <v>146</v>
      </c>
      <c r="F108" s="179">
        <v>76650</v>
      </c>
      <c r="G108" s="169" t="s">
        <v>147</v>
      </c>
      <c r="H108" s="170" t="s">
        <v>146</v>
      </c>
      <c r="I108" s="168">
        <f t="shared" si="2"/>
        <v>-27375</v>
      </c>
      <c r="J108" s="169" t="s">
        <v>147</v>
      </c>
      <c r="K108" s="171"/>
    </row>
    <row r="109" spans="1:11" ht="15" customHeight="1" x14ac:dyDescent="0.2">
      <c r="A109" s="69" t="s">
        <v>123</v>
      </c>
      <c r="B109" s="167" t="s">
        <v>146</v>
      </c>
      <c r="C109" s="168">
        <f>'正味財産予算書内訳表 (様式)'!AA109</f>
        <v>0</v>
      </c>
      <c r="D109" s="169" t="s">
        <v>147</v>
      </c>
      <c r="E109" s="167" t="s">
        <v>146</v>
      </c>
      <c r="F109" s="179">
        <v>80000</v>
      </c>
      <c r="G109" s="169" t="s">
        <v>147</v>
      </c>
      <c r="H109" s="170" t="s">
        <v>146</v>
      </c>
      <c r="I109" s="168">
        <f t="shared" si="2"/>
        <v>-80000</v>
      </c>
      <c r="J109" s="169" t="s">
        <v>173</v>
      </c>
      <c r="K109" s="171"/>
    </row>
    <row r="110" spans="1:11" ht="15" customHeight="1" x14ac:dyDescent="0.2">
      <c r="A110" s="279" t="s">
        <v>124</v>
      </c>
      <c r="B110" s="174" t="s">
        <v>146</v>
      </c>
      <c r="C110" s="175">
        <f>'正味財産予算書内訳表 (様式)'!AA110</f>
        <v>81000</v>
      </c>
      <c r="D110" s="176" t="s">
        <v>147</v>
      </c>
      <c r="E110" s="177" t="s">
        <v>146</v>
      </c>
      <c r="F110" s="182">
        <v>126000</v>
      </c>
      <c r="G110" s="176" t="s">
        <v>147</v>
      </c>
      <c r="H110" s="178" t="s">
        <v>146</v>
      </c>
      <c r="I110" s="175">
        <f t="shared" si="2"/>
        <v>-45000</v>
      </c>
      <c r="J110" s="176" t="s">
        <v>147</v>
      </c>
      <c r="K110" s="137"/>
    </row>
    <row r="111" spans="1:11" ht="15" customHeight="1" x14ac:dyDescent="0.2">
      <c r="A111" s="69" t="s">
        <v>44</v>
      </c>
      <c r="B111" s="167"/>
      <c r="C111" s="172">
        <f>'正味財産予算書内訳表 (様式)'!AA111</f>
        <v>0</v>
      </c>
      <c r="D111" s="144"/>
      <c r="E111" s="294"/>
      <c r="F111" s="215">
        <v>0</v>
      </c>
      <c r="G111" s="144"/>
      <c r="H111" s="295"/>
      <c r="I111" s="172">
        <f t="shared" si="2"/>
        <v>0</v>
      </c>
      <c r="J111" s="169"/>
      <c r="K111" s="171"/>
    </row>
    <row r="112" spans="1:11" ht="15" customHeight="1" x14ac:dyDescent="0.2">
      <c r="A112" s="69" t="s">
        <v>45</v>
      </c>
      <c r="B112" s="167" t="s">
        <v>146</v>
      </c>
      <c r="C112" s="168">
        <f>'正味財産予算書内訳表 (様式)'!AA112</f>
        <v>0</v>
      </c>
      <c r="D112" s="169" t="s">
        <v>147</v>
      </c>
      <c r="E112" s="167" t="s">
        <v>146</v>
      </c>
      <c r="F112" s="179">
        <v>0</v>
      </c>
      <c r="G112" s="169" t="s">
        <v>147</v>
      </c>
      <c r="H112" s="170" t="s">
        <v>146</v>
      </c>
      <c r="I112" s="168">
        <f t="shared" si="2"/>
        <v>0</v>
      </c>
      <c r="J112" s="169" t="s">
        <v>147</v>
      </c>
      <c r="K112" s="171"/>
    </row>
    <row r="113" spans="1:11" ht="15" customHeight="1" x14ac:dyDescent="0.2">
      <c r="A113" s="13" t="s">
        <v>93</v>
      </c>
      <c r="B113" s="219" t="s">
        <v>146</v>
      </c>
      <c r="C113" s="168">
        <f>'正味財産予算書内訳表 (様式)'!AA113</f>
        <v>0</v>
      </c>
      <c r="D113" s="169" t="s">
        <v>147</v>
      </c>
      <c r="E113" s="167" t="s">
        <v>146</v>
      </c>
      <c r="F113" s="179">
        <v>0</v>
      </c>
      <c r="G113" s="169" t="s">
        <v>147</v>
      </c>
      <c r="H113" s="170" t="s">
        <v>146</v>
      </c>
      <c r="I113" s="168">
        <f t="shared" si="2"/>
        <v>0</v>
      </c>
      <c r="J113" s="169" t="s">
        <v>147</v>
      </c>
      <c r="K113" s="171"/>
    </row>
    <row r="114" spans="1:11" ht="15" customHeight="1" x14ac:dyDescent="0.2">
      <c r="A114" s="13" t="s">
        <v>94</v>
      </c>
      <c r="B114" s="219" t="s">
        <v>146</v>
      </c>
      <c r="C114" s="168">
        <f>'正味財産予算書内訳表 (様式)'!AA114</f>
        <v>0</v>
      </c>
      <c r="D114" s="169" t="s">
        <v>147</v>
      </c>
      <c r="E114" s="167" t="s">
        <v>146</v>
      </c>
      <c r="F114" s="179">
        <v>0</v>
      </c>
      <c r="G114" s="169" t="s">
        <v>147</v>
      </c>
      <c r="H114" s="170" t="s">
        <v>146</v>
      </c>
      <c r="I114" s="168"/>
      <c r="J114" s="169" t="s">
        <v>147</v>
      </c>
      <c r="K114" s="173"/>
    </row>
    <row r="115" spans="1:11" ht="15" customHeight="1" x14ac:dyDescent="0.2">
      <c r="A115" s="13" t="s">
        <v>95</v>
      </c>
      <c r="B115" s="167" t="s">
        <v>146</v>
      </c>
      <c r="C115" s="168">
        <f>'正味財産予算書内訳表 (様式)'!AA115</f>
        <v>0</v>
      </c>
      <c r="D115" s="169" t="s">
        <v>147</v>
      </c>
      <c r="E115" s="167" t="s">
        <v>146</v>
      </c>
      <c r="F115" s="168">
        <v>0</v>
      </c>
      <c r="G115" s="169" t="s">
        <v>147</v>
      </c>
      <c r="H115" s="170" t="s">
        <v>146</v>
      </c>
      <c r="I115" s="168">
        <f t="shared" si="2"/>
        <v>0</v>
      </c>
      <c r="J115" s="168" t="s">
        <v>147</v>
      </c>
      <c r="K115" s="16"/>
    </row>
    <row r="116" spans="1:11" ht="15" customHeight="1" x14ac:dyDescent="0.2">
      <c r="A116" s="13" t="s">
        <v>96</v>
      </c>
      <c r="B116" s="167" t="s">
        <v>146</v>
      </c>
      <c r="C116" s="168">
        <f>'正味財産予算書内訳表 (様式)'!AA116</f>
        <v>0</v>
      </c>
      <c r="D116" s="169" t="s">
        <v>147</v>
      </c>
      <c r="E116" s="167" t="s">
        <v>146</v>
      </c>
      <c r="F116" s="168">
        <v>0</v>
      </c>
      <c r="G116" s="169" t="s">
        <v>147</v>
      </c>
      <c r="H116" s="170" t="s">
        <v>146</v>
      </c>
      <c r="I116" s="168">
        <f t="shared" si="2"/>
        <v>0</v>
      </c>
      <c r="J116" s="168" t="s">
        <v>147</v>
      </c>
      <c r="K116" s="16"/>
    </row>
    <row r="117" spans="1:11" ht="15" customHeight="1" x14ac:dyDescent="0.2">
      <c r="A117" s="69" t="s">
        <v>46</v>
      </c>
      <c r="B117" s="167" t="s">
        <v>146</v>
      </c>
      <c r="C117" s="168">
        <f>'正味財産予算書内訳表 (様式)'!AA117</f>
        <v>0</v>
      </c>
      <c r="D117" s="169" t="s">
        <v>147</v>
      </c>
      <c r="E117" s="167" t="s">
        <v>146</v>
      </c>
      <c r="F117" s="168">
        <v>0</v>
      </c>
      <c r="G117" s="169" t="s">
        <v>147</v>
      </c>
      <c r="H117" s="170" t="s">
        <v>146</v>
      </c>
      <c r="I117" s="168">
        <f t="shared" si="2"/>
        <v>0</v>
      </c>
      <c r="J117" s="168" t="s">
        <v>147</v>
      </c>
      <c r="K117" s="16"/>
    </row>
    <row r="118" spans="1:11" ht="15" customHeight="1" x14ac:dyDescent="0.2">
      <c r="A118" s="69" t="s">
        <v>1</v>
      </c>
      <c r="B118" s="167" t="s">
        <v>146</v>
      </c>
      <c r="C118" s="168">
        <f>'正味財産予算書内訳表 (様式)'!AA118</f>
        <v>0</v>
      </c>
      <c r="D118" s="169" t="s">
        <v>147</v>
      </c>
      <c r="E118" s="167" t="s">
        <v>146</v>
      </c>
      <c r="F118" s="168">
        <v>0</v>
      </c>
      <c r="G118" s="169" t="s">
        <v>147</v>
      </c>
      <c r="H118" s="170" t="s">
        <v>146</v>
      </c>
      <c r="I118" s="168">
        <f t="shared" ref="I118:I148" si="3">SUM(C118-F118)</f>
        <v>0</v>
      </c>
      <c r="J118" s="168" t="s">
        <v>147</v>
      </c>
      <c r="K118" s="16"/>
    </row>
    <row r="119" spans="1:11" ht="15" customHeight="1" x14ac:dyDescent="0.2">
      <c r="A119" s="279" t="s">
        <v>120</v>
      </c>
      <c r="B119" s="174" t="s">
        <v>273</v>
      </c>
      <c r="C119" s="175">
        <f>'正味財産予算書内訳表 (様式)'!AA119</f>
        <v>0</v>
      </c>
      <c r="D119" s="176" t="s">
        <v>275</v>
      </c>
      <c r="E119" s="177" t="s">
        <v>272</v>
      </c>
      <c r="F119" s="175">
        <v>0</v>
      </c>
      <c r="G119" s="176" t="s">
        <v>274</v>
      </c>
      <c r="H119" s="178" t="s">
        <v>146</v>
      </c>
      <c r="I119" s="175">
        <f t="shared" si="3"/>
        <v>0</v>
      </c>
      <c r="J119" s="175" t="s">
        <v>147</v>
      </c>
      <c r="K119" s="137"/>
    </row>
    <row r="120" spans="1:11" ht="15" customHeight="1" x14ac:dyDescent="0.2">
      <c r="A120" s="69" t="s">
        <v>105</v>
      </c>
      <c r="B120" s="167"/>
      <c r="C120" s="172">
        <f>'正味財産予算書内訳表 (様式)'!AA120</f>
        <v>0</v>
      </c>
      <c r="D120" s="144"/>
      <c r="E120" s="294"/>
      <c r="F120" s="172">
        <v>0</v>
      </c>
      <c r="G120" s="144"/>
      <c r="H120" s="295"/>
      <c r="I120" s="172">
        <f t="shared" si="3"/>
        <v>0</v>
      </c>
      <c r="J120" s="168"/>
      <c r="K120" s="16"/>
    </row>
    <row r="121" spans="1:11" ht="15" customHeight="1" x14ac:dyDescent="0.2">
      <c r="A121" s="69" t="s">
        <v>106</v>
      </c>
      <c r="B121" s="167" t="s">
        <v>146</v>
      </c>
      <c r="C121" s="168">
        <f>'正味財産予算書内訳表 (様式)'!AA121</f>
        <v>0</v>
      </c>
      <c r="D121" s="169" t="s">
        <v>147</v>
      </c>
      <c r="E121" s="167" t="s">
        <v>146</v>
      </c>
      <c r="F121" s="168">
        <v>0</v>
      </c>
      <c r="G121" s="169" t="s">
        <v>147</v>
      </c>
      <c r="H121" s="170" t="s">
        <v>146</v>
      </c>
      <c r="I121" s="168">
        <f t="shared" si="3"/>
        <v>0</v>
      </c>
      <c r="J121" s="168" t="s">
        <v>147</v>
      </c>
      <c r="K121" s="16"/>
    </row>
    <row r="122" spans="1:11" ht="15" customHeight="1" x14ac:dyDescent="0.2">
      <c r="A122" s="279" t="s">
        <v>107</v>
      </c>
      <c r="B122" s="174" t="s">
        <v>146</v>
      </c>
      <c r="C122" s="175">
        <f>'正味財産予算書内訳表 (様式)'!AA122</f>
        <v>0</v>
      </c>
      <c r="D122" s="176" t="s">
        <v>147</v>
      </c>
      <c r="E122" s="177" t="s">
        <v>146</v>
      </c>
      <c r="F122" s="175">
        <v>0</v>
      </c>
      <c r="G122" s="176" t="s">
        <v>147</v>
      </c>
      <c r="H122" s="178" t="s">
        <v>146</v>
      </c>
      <c r="I122" s="175">
        <f t="shared" si="3"/>
        <v>0</v>
      </c>
      <c r="J122" s="175" t="s">
        <v>147</v>
      </c>
      <c r="K122" s="252"/>
    </row>
    <row r="123" spans="1:11" ht="15.75" customHeight="1" x14ac:dyDescent="0.2">
      <c r="A123" s="77" t="s">
        <v>47</v>
      </c>
      <c r="B123" s="167"/>
      <c r="C123" s="206">
        <f>SUM(C52+C75+C97+C111+C120)</f>
        <v>8854337</v>
      </c>
      <c r="D123" s="169"/>
      <c r="E123" s="167" t="s">
        <v>146</v>
      </c>
      <c r="F123" s="172">
        <v>6975781</v>
      </c>
      <c r="G123" s="169" t="s">
        <v>147</v>
      </c>
      <c r="H123" s="170" t="s">
        <v>146</v>
      </c>
      <c r="I123" s="172">
        <f t="shared" si="3"/>
        <v>1878556</v>
      </c>
      <c r="J123" s="168" t="s">
        <v>147</v>
      </c>
      <c r="K123" s="16"/>
    </row>
    <row r="124" spans="1:11" ht="15" customHeight="1" x14ac:dyDescent="0.2">
      <c r="A124" s="281" t="s">
        <v>48</v>
      </c>
      <c r="B124" s="167"/>
      <c r="C124" s="172">
        <v>0</v>
      </c>
      <c r="D124" s="144"/>
      <c r="E124" s="294"/>
      <c r="F124" s="172">
        <v>0</v>
      </c>
      <c r="G124" s="144"/>
      <c r="H124" s="295"/>
      <c r="I124" s="172">
        <f t="shared" si="3"/>
        <v>0</v>
      </c>
      <c r="J124" s="168"/>
      <c r="K124" s="16"/>
    </row>
    <row r="125" spans="1:11" ht="15" customHeight="1" x14ac:dyDescent="0.2">
      <c r="A125" s="281" t="s">
        <v>49</v>
      </c>
      <c r="B125" s="167"/>
      <c r="C125" s="172">
        <v>0</v>
      </c>
      <c r="D125" s="144"/>
      <c r="E125" s="294"/>
      <c r="F125" s="172">
        <v>0</v>
      </c>
      <c r="G125" s="144"/>
      <c r="H125" s="295"/>
      <c r="I125" s="172">
        <f t="shared" si="3"/>
        <v>0</v>
      </c>
      <c r="J125" s="168"/>
      <c r="K125" s="16"/>
    </row>
    <row r="126" spans="1:11" ht="15" customHeight="1" x14ac:dyDescent="0.2">
      <c r="A126" s="281" t="s">
        <v>50</v>
      </c>
      <c r="B126" s="167"/>
      <c r="C126" s="172">
        <v>0</v>
      </c>
      <c r="D126" s="144"/>
      <c r="E126" s="294"/>
      <c r="F126" s="172">
        <v>0</v>
      </c>
      <c r="G126" s="144"/>
      <c r="H126" s="295"/>
      <c r="I126" s="172">
        <f t="shared" si="3"/>
        <v>0</v>
      </c>
      <c r="J126" s="168"/>
      <c r="K126" s="171"/>
    </row>
    <row r="127" spans="1:11" ht="15" customHeight="1" thickBot="1" x14ac:dyDescent="0.25">
      <c r="A127" s="282" t="s">
        <v>51</v>
      </c>
      <c r="B127" s="213"/>
      <c r="C127" s="221">
        <f>SUM(C50-C123)</f>
        <v>166436</v>
      </c>
      <c r="D127" s="299"/>
      <c r="E127" s="302"/>
      <c r="F127" s="221">
        <v>169313</v>
      </c>
      <c r="G127" s="299"/>
      <c r="H127" s="300"/>
      <c r="I127" s="221">
        <f t="shared" si="3"/>
        <v>-2877</v>
      </c>
      <c r="J127" s="208"/>
      <c r="K127" s="132"/>
    </row>
    <row r="128" spans="1:11" ht="15" customHeight="1" x14ac:dyDescent="0.2">
      <c r="A128" s="69" t="s">
        <v>52</v>
      </c>
      <c r="B128" s="167"/>
      <c r="C128" s="168"/>
      <c r="D128" s="169"/>
      <c r="E128" s="167"/>
      <c r="F128" s="168"/>
      <c r="G128" s="169"/>
      <c r="H128" s="170"/>
      <c r="I128" s="168"/>
      <c r="J128" s="168"/>
      <c r="K128" s="131"/>
    </row>
    <row r="129" spans="1:11" ht="24.75" customHeight="1" x14ac:dyDescent="0.2">
      <c r="A129" s="69" t="s">
        <v>53</v>
      </c>
      <c r="B129" s="167"/>
      <c r="C129" s="168"/>
      <c r="D129" s="169"/>
      <c r="E129" s="167"/>
      <c r="F129" s="179"/>
      <c r="G129" s="169"/>
      <c r="H129" s="170"/>
      <c r="I129" s="168"/>
      <c r="J129" s="169"/>
      <c r="K129" s="190"/>
    </row>
    <row r="130" spans="1:11" ht="15" customHeight="1" x14ac:dyDescent="0.2">
      <c r="A130" s="69" t="s">
        <v>65</v>
      </c>
      <c r="B130" s="167"/>
      <c r="C130" s="172">
        <v>0</v>
      </c>
      <c r="D130" s="169"/>
      <c r="E130" s="170"/>
      <c r="F130" s="172">
        <v>0</v>
      </c>
      <c r="G130" s="169"/>
      <c r="H130" s="170"/>
      <c r="I130" s="172">
        <f t="shared" si="3"/>
        <v>0</v>
      </c>
      <c r="J130" s="168"/>
      <c r="K130" s="173"/>
    </row>
    <row r="131" spans="1:11" ht="15" customHeight="1" x14ac:dyDescent="0.2">
      <c r="A131" s="69" t="s">
        <v>54</v>
      </c>
      <c r="B131" s="167" t="s">
        <v>146</v>
      </c>
      <c r="C131" s="168">
        <v>0</v>
      </c>
      <c r="D131" s="169" t="s">
        <v>147</v>
      </c>
      <c r="E131" s="167" t="s">
        <v>146</v>
      </c>
      <c r="F131" s="168">
        <v>0</v>
      </c>
      <c r="G131" s="169" t="s">
        <v>147</v>
      </c>
      <c r="H131" s="170" t="s">
        <v>146</v>
      </c>
      <c r="I131" s="168">
        <f t="shared" si="3"/>
        <v>0</v>
      </c>
      <c r="J131" s="169" t="s">
        <v>147</v>
      </c>
      <c r="K131" s="171"/>
    </row>
    <row r="132" spans="1:11" ht="15" customHeight="1" x14ac:dyDescent="0.2">
      <c r="A132" s="69" t="s">
        <v>55</v>
      </c>
      <c r="B132" s="167" t="s">
        <v>146</v>
      </c>
      <c r="C132" s="179">
        <v>0</v>
      </c>
      <c r="D132" s="169" t="s">
        <v>147</v>
      </c>
      <c r="E132" s="167" t="s">
        <v>146</v>
      </c>
      <c r="F132" s="168">
        <v>0</v>
      </c>
      <c r="G132" s="169" t="s">
        <v>147</v>
      </c>
      <c r="H132" s="170" t="s">
        <v>146</v>
      </c>
      <c r="I132" s="168">
        <f t="shared" si="3"/>
        <v>0</v>
      </c>
      <c r="J132" s="169" t="s">
        <v>147</v>
      </c>
      <c r="K132" s="171"/>
    </row>
    <row r="133" spans="1:11" ht="15" customHeight="1" x14ac:dyDescent="0.2">
      <c r="A133" s="279" t="s">
        <v>139</v>
      </c>
      <c r="B133" s="174" t="s">
        <v>146</v>
      </c>
      <c r="C133" s="175">
        <v>0</v>
      </c>
      <c r="D133" s="176" t="s">
        <v>147</v>
      </c>
      <c r="E133" s="177" t="s">
        <v>146</v>
      </c>
      <c r="F133" s="175">
        <v>0</v>
      </c>
      <c r="G133" s="176" t="s">
        <v>147</v>
      </c>
      <c r="H133" s="178" t="s">
        <v>146</v>
      </c>
      <c r="I133" s="175">
        <f t="shared" si="3"/>
        <v>0</v>
      </c>
      <c r="J133" s="176" t="s">
        <v>147</v>
      </c>
      <c r="K133" s="137"/>
    </row>
    <row r="134" spans="1:11" ht="15" customHeight="1" x14ac:dyDescent="0.2">
      <c r="A134" s="69" t="s">
        <v>4</v>
      </c>
      <c r="B134" s="167"/>
      <c r="C134" s="172">
        <v>0</v>
      </c>
      <c r="D134" s="144"/>
      <c r="E134" s="294"/>
      <c r="F134" s="172">
        <v>0</v>
      </c>
      <c r="G134" s="144"/>
      <c r="H134" s="295"/>
      <c r="I134" s="172">
        <f t="shared" si="3"/>
        <v>0</v>
      </c>
      <c r="J134" s="169"/>
      <c r="K134" s="171"/>
    </row>
    <row r="135" spans="1:11" ht="15" customHeight="1" x14ac:dyDescent="0.2">
      <c r="A135" s="279" t="s">
        <v>172</v>
      </c>
      <c r="B135" s="174" t="s">
        <v>146</v>
      </c>
      <c r="C135" s="175">
        <v>0</v>
      </c>
      <c r="D135" s="176" t="s">
        <v>147</v>
      </c>
      <c r="E135" s="177" t="s">
        <v>146</v>
      </c>
      <c r="F135" s="175">
        <v>0</v>
      </c>
      <c r="G135" s="176" t="s">
        <v>147</v>
      </c>
      <c r="H135" s="178" t="s">
        <v>146</v>
      </c>
      <c r="I135" s="175">
        <f t="shared" si="3"/>
        <v>0</v>
      </c>
      <c r="J135" s="176" t="s">
        <v>147</v>
      </c>
      <c r="K135" s="137"/>
    </row>
    <row r="136" spans="1:11" ht="15" customHeight="1" x14ac:dyDescent="0.2">
      <c r="A136" s="77" t="s">
        <v>56</v>
      </c>
      <c r="B136" s="167"/>
      <c r="C136" s="172">
        <v>0</v>
      </c>
      <c r="D136" s="144"/>
      <c r="E136" s="294"/>
      <c r="F136" s="172">
        <v>0</v>
      </c>
      <c r="G136" s="144"/>
      <c r="H136" s="295"/>
      <c r="I136" s="172">
        <f t="shared" si="3"/>
        <v>0</v>
      </c>
      <c r="J136" s="169"/>
      <c r="K136" s="171"/>
    </row>
    <row r="137" spans="1:11" ht="15" customHeight="1" x14ac:dyDescent="0.2">
      <c r="A137" s="69" t="s">
        <v>57</v>
      </c>
      <c r="B137" s="167"/>
      <c r="C137" s="168"/>
      <c r="D137" s="169"/>
      <c r="E137" s="167"/>
      <c r="F137" s="168"/>
      <c r="G137" s="169"/>
      <c r="H137" s="170"/>
      <c r="I137" s="168"/>
      <c r="J137" s="169"/>
      <c r="K137" s="171"/>
    </row>
    <row r="138" spans="1:11" ht="15" customHeight="1" x14ac:dyDescent="0.2">
      <c r="A138" s="279" t="s">
        <v>5</v>
      </c>
      <c r="B138" s="174"/>
      <c r="C138" s="254">
        <v>0</v>
      </c>
      <c r="D138" s="303"/>
      <c r="E138" s="304"/>
      <c r="F138" s="254">
        <v>0</v>
      </c>
      <c r="G138" s="303"/>
      <c r="H138" s="305"/>
      <c r="I138" s="254">
        <f t="shared" si="3"/>
        <v>0</v>
      </c>
      <c r="J138" s="176"/>
      <c r="K138" s="137"/>
    </row>
    <row r="139" spans="1:11" ht="15" customHeight="1" x14ac:dyDescent="0.2">
      <c r="A139" s="69" t="s">
        <v>6</v>
      </c>
      <c r="B139" s="167"/>
      <c r="C139" s="172">
        <v>0</v>
      </c>
      <c r="D139" s="144"/>
      <c r="E139" s="294"/>
      <c r="F139" s="172">
        <v>0</v>
      </c>
      <c r="G139" s="144"/>
      <c r="H139" s="295"/>
      <c r="I139" s="172">
        <f t="shared" si="3"/>
        <v>0</v>
      </c>
      <c r="J139" s="169"/>
      <c r="K139" s="171"/>
    </row>
    <row r="140" spans="1:11" ht="15" customHeight="1" x14ac:dyDescent="0.2">
      <c r="A140" s="279" t="s">
        <v>58</v>
      </c>
      <c r="B140" s="174" t="s">
        <v>146</v>
      </c>
      <c r="C140" s="175">
        <v>0</v>
      </c>
      <c r="D140" s="176" t="s">
        <v>147</v>
      </c>
      <c r="E140" s="177" t="s">
        <v>146</v>
      </c>
      <c r="F140" s="175">
        <v>0</v>
      </c>
      <c r="G140" s="176" t="s">
        <v>147</v>
      </c>
      <c r="H140" s="178" t="s">
        <v>146</v>
      </c>
      <c r="I140" s="175">
        <f t="shared" si="3"/>
        <v>0</v>
      </c>
      <c r="J140" s="176" t="s">
        <v>147</v>
      </c>
      <c r="K140" s="137"/>
    </row>
    <row r="141" spans="1:11" ht="15" customHeight="1" x14ac:dyDescent="0.2">
      <c r="A141" s="77" t="s">
        <v>59</v>
      </c>
      <c r="B141" s="167"/>
      <c r="C141" s="195">
        <v>0</v>
      </c>
      <c r="D141" s="306"/>
      <c r="E141" s="307"/>
      <c r="F141" s="195">
        <v>0</v>
      </c>
      <c r="G141" s="306"/>
      <c r="H141" s="308"/>
      <c r="I141" s="195">
        <f t="shared" si="3"/>
        <v>0</v>
      </c>
      <c r="J141" s="192"/>
      <c r="K141" s="171"/>
    </row>
    <row r="142" spans="1:11" ht="15" customHeight="1" x14ac:dyDescent="0.2">
      <c r="A142" s="284" t="s">
        <v>60</v>
      </c>
      <c r="B142" s="183"/>
      <c r="C142" s="184">
        <v>0</v>
      </c>
      <c r="D142" s="185"/>
      <c r="E142" s="186"/>
      <c r="F142" s="184">
        <v>0</v>
      </c>
      <c r="G142" s="185"/>
      <c r="H142" s="186"/>
      <c r="I142" s="195">
        <f t="shared" si="3"/>
        <v>0</v>
      </c>
      <c r="J142" s="185"/>
      <c r="K142" s="138"/>
    </row>
    <row r="143" spans="1:11" ht="15" customHeight="1" x14ac:dyDescent="0.2">
      <c r="A143" s="285" t="s">
        <v>61</v>
      </c>
      <c r="B143" s="196"/>
      <c r="C143" s="184">
        <v>0</v>
      </c>
      <c r="D143" s="197"/>
      <c r="E143" s="198"/>
      <c r="F143" s="184">
        <v>0</v>
      </c>
      <c r="G143" s="197"/>
      <c r="H143" s="198"/>
      <c r="I143" s="195">
        <f t="shared" si="3"/>
        <v>0</v>
      </c>
      <c r="J143" s="197"/>
      <c r="K143" s="138"/>
    </row>
    <row r="144" spans="1:11" ht="15" customHeight="1" x14ac:dyDescent="0.2">
      <c r="A144" s="285" t="s">
        <v>62</v>
      </c>
      <c r="B144" s="196"/>
      <c r="C144" s="184">
        <v>0</v>
      </c>
      <c r="D144" s="185"/>
      <c r="E144" s="309"/>
      <c r="F144" s="184">
        <v>0</v>
      </c>
      <c r="G144" s="185"/>
      <c r="H144" s="309"/>
      <c r="I144" s="184">
        <f t="shared" si="3"/>
        <v>0</v>
      </c>
      <c r="J144" s="197"/>
      <c r="K144" s="139"/>
    </row>
    <row r="145" spans="1:11" ht="15" customHeight="1" x14ac:dyDescent="0.2">
      <c r="A145" s="285" t="s">
        <v>63</v>
      </c>
      <c r="B145" s="216"/>
      <c r="C145" s="184">
        <v>0</v>
      </c>
      <c r="D145" s="185"/>
      <c r="E145" s="186"/>
      <c r="F145" s="184">
        <v>0</v>
      </c>
      <c r="G145" s="185"/>
      <c r="H145" s="186"/>
      <c r="I145" s="184">
        <f t="shared" si="3"/>
        <v>0</v>
      </c>
      <c r="J145" s="197"/>
      <c r="K145" s="139"/>
    </row>
    <row r="146" spans="1:11" ht="15" customHeight="1" x14ac:dyDescent="0.2">
      <c r="A146" s="210" t="s">
        <v>64</v>
      </c>
      <c r="B146" s="218"/>
      <c r="C146" s="172">
        <v>0</v>
      </c>
      <c r="D146" s="217"/>
      <c r="E146" s="212"/>
      <c r="F146" s="215">
        <v>0</v>
      </c>
      <c r="G146" s="172"/>
      <c r="H146" s="203"/>
      <c r="I146" s="172">
        <f t="shared" si="3"/>
        <v>0</v>
      </c>
      <c r="J146" s="172"/>
      <c r="K146" s="160"/>
    </row>
    <row r="147" spans="1:11" ht="15" customHeight="1" x14ac:dyDescent="0.2">
      <c r="A147" s="279" t="s">
        <v>65</v>
      </c>
      <c r="B147" s="219"/>
      <c r="C147" s="172">
        <v>0</v>
      </c>
      <c r="D147" s="144"/>
      <c r="E147" s="295"/>
      <c r="F147" s="172">
        <v>0</v>
      </c>
      <c r="G147" s="144"/>
      <c r="H147" s="295"/>
      <c r="I147" s="172">
        <f t="shared" si="3"/>
        <v>0</v>
      </c>
      <c r="J147" s="169"/>
      <c r="K147" s="171"/>
    </row>
    <row r="148" spans="1:11" ht="15" customHeight="1" x14ac:dyDescent="0.2">
      <c r="A148" s="279" t="s">
        <v>66</v>
      </c>
      <c r="B148" s="256"/>
      <c r="C148" s="257">
        <v>0</v>
      </c>
      <c r="D148" s="296"/>
      <c r="E148" s="298"/>
      <c r="F148" s="257">
        <v>0</v>
      </c>
      <c r="G148" s="296"/>
      <c r="H148" s="298"/>
      <c r="I148" s="257">
        <f t="shared" si="3"/>
        <v>0</v>
      </c>
      <c r="J148" s="147"/>
      <c r="K148" s="148"/>
    </row>
    <row r="149" spans="1:11" ht="15" customHeight="1" x14ac:dyDescent="0.2">
      <c r="A149" s="279" t="s">
        <v>67</v>
      </c>
      <c r="B149" s="256"/>
      <c r="C149" s="257">
        <v>0</v>
      </c>
      <c r="D149" s="147"/>
      <c r="E149" s="150"/>
      <c r="F149" s="257">
        <v>0</v>
      </c>
      <c r="G149" s="147"/>
      <c r="H149" s="150"/>
      <c r="I149" s="257">
        <f t="shared" ref="I149:I154" si="4">SUM(C149-F149)</f>
        <v>0</v>
      </c>
      <c r="J149" s="147"/>
      <c r="K149" s="259"/>
    </row>
    <row r="150" spans="1:11" ht="15" customHeight="1" x14ac:dyDescent="0.2">
      <c r="A150" s="279" t="s">
        <v>68</v>
      </c>
      <c r="B150" s="256"/>
      <c r="C150" s="257">
        <v>0</v>
      </c>
      <c r="D150" s="296"/>
      <c r="E150" s="297"/>
      <c r="F150" s="257">
        <v>0</v>
      </c>
      <c r="G150" s="296"/>
      <c r="H150" s="298"/>
      <c r="I150" s="257">
        <f t="shared" si="4"/>
        <v>0</v>
      </c>
      <c r="J150" s="147"/>
      <c r="K150" s="148"/>
    </row>
    <row r="151" spans="1:11" ht="15" customHeight="1" x14ac:dyDescent="0.2">
      <c r="A151" s="279" t="s">
        <v>69</v>
      </c>
      <c r="B151" s="256"/>
      <c r="C151" s="257">
        <v>0</v>
      </c>
      <c r="D151" s="296"/>
      <c r="E151" s="297"/>
      <c r="F151" s="257">
        <v>0</v>
      </c>
      <c r="G151" s="296"/>
      <c r="H151" s="298"/>
      <c r="I151" s="257">
        <f t="shared" si="4"/>
        <v>0</v>
      </c>
      <c r="J151" s="147"/>
      <c r="K151" s="148"/>
    </row>
    <row r="152" spans="1:11" ht="15" customHeight="1" x14ac:dyDescent="0.2">
      <c r="A152" s="69" t="s">
        <v>70</v>
      </c>
      <c r="B152" s="256"/>
      <c r="C152" s="257">
        <v>0</v>
      </c>
      <c r="D152" s="296"/>
      <c r="E152" s="297"/>
      <c r="F152" s="257">
        <v>0</v>
      </c>
      <c r="G152" s="296"/>
      <c r="H152" s="298"/>
      <c r="I152" s="257">
        <f t="shared" si="4"/>
        <v>0</v>
      </c>
      <c r="J152" s="147"/>
      <c r="K152" s="148"/>
    </row>
    <row r="153" spans="1:11" ht="15" customHeight="1" x14ac:dyDescent="0.2">
      <c r="A153" s="285" t="s">
        <v>71</v>
      </c>
      <c r="B153" s="167"/>
      <c r="C153" s="172">
        <v>0</v>
      </c>
      <c r="D153" s="169"/>
      <c r="E153" s="170"/>
      <c r="F153" s="172">
        <v>0</v>
      </c>
      <c r="G153" s="169"/>
      <c r="H153" s="170"/>
      <c r="I153" s="172">
        <f t="shared" si="4"/>
        <v>0</v>
      </c>
      <c r="J153" s="169"/>
      <c r="K153" s="173"/>
    </row>
    <row r="154" spans="1:11" ht="15" customHeight="1" x14ac:dyDescent="0.2">
      <c r="A154" s="285" t="s">
        <v>72</v>
      </c>
      <c r="B154" s="214"/>
      <c r="C154" s="172">
        <v>0</v>
      </c>
      <c r="D154" s="169"/>
      <c r="E154" s="201"/>
      <c r="F154" s="172">
        <v>0</v>
      </c>
      <c r="G154" s="169"/>
      <c r="H154" s="201"/>
      <c r="I154" s="172">
        <f t="shared" si="4"/>
        <v>0</v>
      </c>
      <c r="J154" s="169"/>
      <c r="K154" s="220"/>
    </row>
    <row r="155" spans="1:11" ht="15" customHeight="1" x14ac:dyDescent="0.2">
      <c r="A155" s="285" t="s">
        <v>73</v>
      </c>
      <c r="B155" s="167"/>
      <c r="C155" s="172">
        <v>0</v>
      </c>
      <c r="D155" s="144"/>
      <c r="E155" s="295"/>
      <c r="F155" s="172">
        <v>0</v>
      </c>
      <c r="G155" s="144"/>
      <c r="H155" s="295"/>
      <c r="I155" s="172">
        <v>0</v>
      </c>
      <c r="J155" s="169"/>
      <c r="K155" s="171"/>
    </row>
    <row r="156" spans="1:11" ht="15" customHeight="1" thickBot="1" x14ac:dyDescent="0.25">
      <c r="A156" s="85" t="s">
        <v>74</v>
      </c>
      <c r="B156" s="213"/>
      <c r="C156" s="172">
        <v>0</v>
      </c>
      <c r="D156" s="208"/>
      <c r="E156" s="209"/>
      <c r="F156" s="221">
        <v>0</v>
      </c>
      <c r="G156" s="208"/>
      <c r="H156" s="209"/>
      <c r="I156" s="221">
        <f t="shared" ref="I156:I161" si="5">SUM(C156-F156)</f>
        <v>0</v>
      </c>
      <c r="J156" s="208"/>
      <c r="K156" s="250"/>
    </row>
    <row r="157" spans="1:11" ht="15" customHeight="1" x14ac:dyDescent="0.2">
      <c r="A157" s="136" t="s">
        <v>148</v>
      </c>
      <c r="B157" s="219"/>
      <c r="C157" s="161">
        <v>0</v>
      </c>
      <c r="D157" s="169"/>
      <c r="E157" s="170"/>
      <c r="F157" s="172">
        <v>0</v>
      </c>
      <c r="G157" s="169"/>
      <c r="H157" s="170"/>
      <c r="I157" s="172">
        <f t="shared" si="5"/>
        <v>0</v>
      </c>
      <c r="J157" s="169"/>
      <c r="K157" s="251"/>
    </row>
    <row r="158" spans="1:11" ht="15" customHeight="1" x14ac:dyDescent="0.2">
      <c r="A158" s="136" t="s">
        <v>149</v>
      </c>
      <c r="B158" s="140" t="s">
        <v>146</v>
      </c>
      <c r="C158" s="191">
        <v>0</v>
      </c>
      <c r="D158" s="192" t="s">
        <v>147</v>
      </c>
      <c r="E158" s="193" t="s">
        <v>146</v>
      </c>
      <c r="F158" s="191">
        <v>0</v>
      </c>
      <c r="G158" s="192" t="s">
        <v>147</v>
      </c>
      <c r="H158" s="194" t="s">
        <v>146</v>
      </c>
      <c r="I158" s="191">
        <f t="shared" si="5"/>
        <v>0</v>
      </c>
      <c r="J158" s="192" t="s">
        <v>147</v>
      </c>
      <c r="K158" s="141"/>
    </row>
    <row r="159" spans="1:11" ht="15" customHeight="1" x14ac:dyDescent="0.2">
      <c r="A159" s="292" t="s">
        <v>150</v>
      </c>
      <c r="B159" s="201"/>
      <c r="C159" s="195">
        <v>0</v>
      </c>
      <c r="D159" s="192"/>
      <c r="E159" s="202"/>
      <c r="F159" s="195">
        <v>0</v>
      </c>
      <c r="G159" s="192"/>
      <c r="H159" s="202"/>
      <c r="I159" s="195">
        <f t="shared" si="5"/>
        <v>0</v>
      </c>
      <c r="J159" s="192"/>
      <c r="K159" s="142"/>
    </row>
    <row r="160" spans="1:11" ht="15" customHeight="1" x14ac:dyDescent="0.2">
      <c r="A160" s="292" t="s">
        <v>151</v>
      </c>
      <c r="B160" s="183"/>
      <c r="C160" s="184">
        <v>0</v>
      </c>
      <c r="D160" s="197"/>
      <c r="E160" s="200"/>
      <c r="F160" s="184">
        <v>0</v>
      </c>
      <c r="G160" s="197"/>
      <c r="H160" s="200"/>
      <c r="I160" s="184">
        <f t="shared" si="5"/>
        <v>0</v>
      </c>
      <c r="J160" s="197"/>
      <c r="K160" s="138"/>
    </row>
    <row r="161" spans="1:11" ht="15" customHeight="1" x14ac:dyDescent="0.2">
      <c r="A161" s="292" t="s">
        <v>152</v>
      </c>
      <c r="B161" s="143"/>
      <c r="C161" s="172">
        <v>0</v>
      </c>
      <c r="D161" s="144"/>
      <c r="E161" s="203"/>
      <c r="F161" s="172">
        <v>0</v>
      </c>
      <c r="G161" s="144"/>
      <c r="H161" s="203"/>
      <c r="I161" s="184">
        <f t="shared" si="5"/>
        <v>0</v>
      </c>
      <c r="J161" s="144"/>
      <c r="K161" s="173"/>
    </row>
    <row r="162" spans="1:11" ht="15" customHeight="1" x14ac:dyDescent="0.2">
      <c r="A162" s="293" t="s">
        <v>153</v>
      </c>
      <c r="B162" s="183"/>
      <c r="C162" s="199">
        <v>0</v>
      </c>
      <c r="D162" s="197"/>
      <c r="E162" s="200"/>
      <c r="F162" s="199">
        <v>0</v>
      </c>
      <c r="G162" s="197"/>
      <c r="H162" s="200"/>
      <c r="I162" s="199">
        <f>SUM(F162)</f>
        <v>0</v>
      </c>
      <c r="J162" s="197"/>
      <c r="K162" s="139"/>
    </row>
    <row r="163" spans="1:11" ht="15" customHeight="1" x14ac:dyDescent="0.2">
      <c r="A163" s="292" t="s">
        <v>154</v>
      </c>
      <c r="B163" s="183"/>
      <c r="C163" s="184">
        <v>0</v>
      </c>
      <c r="D163" s="185"/>
      <c r="E163" s="186"/>
      <c r="F163" s="184">
        <v>0</v>
      </c>
      <c r="G163" s="185"/>
      <c r="H163" s="186"/>
      <c r="I163" s="184">
        <f>SUM(C163-F163)</f>
        <v>0</v>
      </c>
      <c r="J163" s="185"/>
      <c r="K163" s="138"/>
    </row>
    <row r="164" spans="1:11" ht="15" customHeight="1" x14ac:dyDescent="0.2">
      <c r="A164" s="135" t="s">
        <v>155</v>
      </c>
      <c r="B164" s="167"/>
      <c r="C164" s="168"/>
      <c r="D164" s="169"/>
      <c r="E164" s="170"/>
      <c r="F164" s="168"/>
      <c r="G164" s="169"/>
      <c r="H164" s="170"/>
      <c r="I164" s="168"/>
      <c r="J164" s="169"/>
      <c r="K164" s="171"/>
    </row>
    <row r="165" spans="1:11" ht="15" customHeight="1" x14ac:dyDescent="0.2">
      <c r="A165" s="291" t="s">
        <v>156</v>
      </c>
      <c r="B165" s="167"/>
      <c r="C165" s="254">
        <v>0</v>
      </c>
      <c r="D165" s="144"/>
      <c r="E165" s="295"/>
      <c r="F165" s="172">
        <v>0</v>
      </c>
      <c r="G165" s="144"/>
      <c r="H165" s="295"/>
      <c r="I165" s="254">
        <f t="shared" ref="I165:I173" si="6">SUM(C165-F165)</f>
        <v>0</v>
      </c>
      <c r="J165" s="169"/>
      <c r="K165" s="171"/>
    </row>
    <row r="166" spans="1:11" ht="15" customHeight="1" x14ac:dyDescent="0.2">
      <c r="A166" s="291" t="s">
        <v>157</v>
      </c>
      <c r="B166" s="145"/>
      <c r="C166" s="257">
        <v>0</v>
      </c>
      <c r="D166" s="296"/>
      <c r="E166" s="310"/>
      <c r="F166" s="257">
        <v>0</v>
      </c>
      <c r="G166" s="296"/>
      <c r="H166" s="310"/>
      <c r="I166" s="257">
        <f t="shared" si="6"/>
        <v>0</v>
      </c>
      <c r="J166" s="147"/>
      <c r="K166" s="148"/>
    </row>
    <row r="167" spans="1:11" ht="15" customHeight="1" x14ac:dyDescent="0.2">
      <c r="A167" s="291" t="s">
        <v>158</v>
      </c>
      <c r="B167" s="149"/>
      <c r="C167" s="257">
        <v>0</v>
      </c>
      <c r="D167" s="296"/>
      <c r="E167" s="298"/>
      <c r="F167" s="257">
        <v>0</v>
      </c>
      <c r="G167" s="296"/>
      <c r="H167" s="298"/>
      <c r="I167" s="257">
        <f t="shared" si="6"/>
        <v>0</v>
      </c>
      <c r="J167" s="147"/>
      <c r="K167" s="148"/>
    </row>
    <row r="168" spans="1:11" ht="15" customHeight="1" x14ac:dyDescent="0.2">
      <c r="A168" s="291" t="s">
        <v>159</v>
      </c>
      <c r="B168" s="145"/>
      <c r="C168" s="257">
        <v>0</v>
      </c>
      <c r="D168" s="296"/>
      <c r="E168" s="310"/>
      <c r="F168" s="257">
        <v>0</v>
      </c>
      <c r="G168" s="296"/>
      <c r="H168" s="310"/>
      <c r="I168" s="257">
        <f t="shared" si="6"/>
        <v>0</v>
      </c>
      <c r="J168" s="147"/>
      <c r="K168" s="148"/>
    </row>
    <row r="169" spans="1:11" ht="15" customHeight="1" x14ac:dyDescent="0.2">
      <c r="A169" s="291" t="s">
        <v>160</v>
      </c>
      <c r="B169" s="149"/>
      <c r="C169" s="257">
        <v>0</v>
      </c>
      <c r="D169" s="296"/>
      <c r="E169" s="298"/>
      <c r="F169" s="257">
        <v>0</v>
      </c>
      <c r="G169" s="296"/>
      <c r="H169" s="298"/>
      <c r="I169" s="257">
        <f t="shared" si="6"/>
        <v>0</v>
      </c>
      <c r="J169" s="147"/>
      <c r="K169" s="148"/>
    </row>
    <row r="170" spans="1:11" ht="15" customHeight="1" x14ac:dyDescent="0.2">
      <c r="A170" s="136" t="s">
        <v>161</v>
      </c>
      <c r="B170" s="151"/>
      <c r="C170" s="311">
        <v>0</v>
      </c>
      <c r="D170" s="306"/>
      <c r="E170" s="312"/>
      <c r="F170" s="195">
        <v>0</v>
      </c>
      <c r="G170" s="306"/>
      <c r="H170" s="312"/>
      <c r="I170" s="311">
        <f t="shared" si="6"/>
        <v>0</v>
      </c>
      <c r="J170" s="192"/>
      <c r="K170" s="141"/>
    </row>
    <row r="171" spans="1:11" ht="15" customHeight="1" x14ac:dyDescent="0.2">
      <c r="A171" s="292" t="s">
        <v>162</v>
      </c>
      <c r="B171" s="201"/>
      <c r="C171" s="172">
        <v>0</v>
      </c>
      <c r="D171" s="169"/>
      <c r="E171" s="202"/>
      <c r="F171" s="172">
        <v>0</v>
      </c>
      <c r="G171" s="169"/>
      <c r="H171" s="202"/>
      <c r="I171" s="172">
        <f t="shared" si="6"/>
        <v>0</v>
      </c>
      <c r="J171" s="169"/>
      <c r="K171" s="173"/>
    </row>
    <row r="172" spans="1:11" ht="15" customHeight="1" x14ac:dyDescent="0.2">
      <c r="A172" s="292" t="s">
        <v>163</v>
      </c>
      <c r="B172" s="313"/>
      <c r="C172" s="184">
        <v>0</v>
      </c>
      <c r="D172" s="185"/>
      <c r="E172" s="186"/>
      <c r="F172" s="184">
        <v>0</v>
      </c>
      <c r="G172" s="185"/>
      <c r="H172" s="186"/>
      <c r="I172" s="184">
        <f t="shared" si="6"/>
        <v>0</v>
      </c>
      <c r="J172" s="185"/>
      <c r="K172" s="138"/>
    </row>
    <row r="173" spans="1:11" ht="15" customHeight="1" x14ac:dyDescent="0.2">
      <c r="A173" s="292" t="s">
        <v>164</v>
      </c>
      <c r="B173" s="201"/>
      <c r="C173" s="172">
        <v>0</v>
      </c>
      <c r="D173" s="169"/>
      <c r="E173" s="202"/>
      <c r="F173" s="172">
        <v>0</v>
      </c>
      <c r="G173" s="169"/>
      <c r="H173" s="202"/>
      <c r="I173" s="172">
        <f t="shared" si="6"/>
        <v>0</v>
      </c>
      <c r="J173" s="169"/>
      <c r="K173" s="173"/>
    </row>
    <row r="174" spans="1:11" ht="15" customHeight="1" thickBot="1" x14ac:dyDescent="0.25">
      <c r="A174" s="152" t="s">
        <v>171</v>
      </c>
      <c r="B174" s="153"/>
      <c r="C174" s="154">
        <f>SUM(C127)</f>
        <v>166436</v>
      </c>
      <c r="D174" s="155"/>
      <c r="E174" s="156"/>
      <c r="F174" s="154">
        <v>169313</v>
      </c>
      <c r="G174" s="155"/>
      <c r="H174" s="156"/>
      <c r="I174" s="154">
        <f>SUM(C174-F174)</f>
        <v>-2877</v>
      </c>
      <c r="J174" s="155"/>
      <c r="K174" s="157"/>
    </row>
    <row r="175" spans="1:11" ht="6.75" customHeight="1" x14ac:dyDescent="0.2">
      <c r="C175" s="166">
        <v>1</v>
      </c>
    </row>
    <row r="176" spans="1:11" ht="15" customHeight="1" x14ac:dyDescent="0.2">
      <c r="A176" s="204"/>
      <c r="B176" s="204"/>
      <c r="C176" s="205"/>
      <c r="D176" s="205"/>
      <c r="E176" s="204"/>
      <c r="F176" s="205"/>
      <c r="G176" s="205"/>
      <c r="H176" s="204"/>
      <c r="I176" s="205"/>
      <c r="J176" s="205"/>
      <c r="K176" s="205"/>
    </row>
  </sheetData>
  <mergeCells count="9">
    <mergeCell ref="A1:K1"/>
    <mergeCell ref="A2:K2"/>
    <mergeCell ref="F3:G3"/>
    <mergeCell ref="C3:D3"/>
    <mergeCell ref="A4:A6"/>
    <mergeCell ref="B4:D6"/>
    <mergeCell ref="E4:G6"/>
    <mergeCell ref="H4:J6"/>
    <mergeCell ref="K4:K6"/>
  </mergeCells>
  <phoneticPr fontId="3"/>
  <printOptions horizontalCentered="1"/>
  <pageMargins left="0.2" right="0.19685039370078741" top="0.27" bottom="0.19" header="0.2" footer="0.19"/>
  <pageSetup paperSize="8" scale="92" fitToHeight="2" orientation="portrait" copies="2" r:id="rId1"/>
  <headerFooter alignWithMargins="0"/>
  <rowBreaks count="1" manualBreakCount="1"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59"/>
  <sheetViews>
    <sheetView tabSelected="1" zoomScale="69" zoomScaleNormal="69" zoomScaleSheetLayoutView="100" workbookViewId="0">
      <pane xSplit="1" ySplit="6" topLeftCell="Q70" activePane="bottomRight" state="frozen"/>
      <selection activeCell="C49" sqref="C49"/>
      <selection pane="topRight" activeCell="C49" sqref="C49"/>
      <selection pane="bottomLeft" activeCell="C49" sqref="C49"/>
      <selection pane="bottomRight" activeCell="T84" sqref="T84"/>
    </sheetView>
  </sheetViews>
  <sheetFormatPr defaultColWidth="16.7265625" defaultRowHeight="15" customHeight="1" x14ac:dyDescent="0.2"/>
  <cols>
    <col min="1" max="1" width="38.6328125" style="65" customWidth="1"/>
    <col min="2" max="8" width="13.90625" style="64" customWidth="1"/>
    <col min="9" max="9" width="16.6328125" style="64" bestFit="1" customWidth="1"/>
    <col min="10" max="25" width="13.90625" style="64" customWidth="1"/>
    <col min="26" max="26" width="14.7265625" style="64" customWidth="1"/>
    <col min="27" max="27" width="16.453125" style="64" bestFit="1" customWidth="1"/>
    <col min="28" max="28" width="17.453125" style="64" bestFit="1" customWidth="1"/>
    <col min="29" max="29" width="18.453125" style="3" bestFit="1" customWidth="1"/>
    <col min="30" max="31" width="14.08984375" style="1" customWidth="1"/>
    <col min="32" max="16384" width="16.7265625" style="1"/>
  </cols>
  <sheetData>
    <row r="1" spans="1:31" ht="15" customHeight="1" x14ac:dyDescent="0.2">
      <c r="B1" s="226"/>
      <c r="C1" s="226"/>
      <c r="D1" s="226"/>
      <c r="E1" s="226"/>
      <c r="F1" s="226"/>
      <c r="G1" s="226"/>
      <c r="H1" s="226" t="s">
        <v>299</v>
      </c>
      <c r="I1" s="227"/>
      <c r="J1" s="227"/>
      <c r="K1" s="227"/>
      <c r="L1" s="227"/>
      <c r="M1" s="227"/>
      <c r="N1" s="226"/>
      <c r="O1" s="227"/>
      <c r="P1" s="227"/>
      <c r="Q1" s="226"/>
      <c r="R1" s="226"/>
      <c r="S1" s="226"/>
      <c r="T1" s="226"/>
      <c r="U1" s="226"/>
      <c r="V1" s="226"/>
      <c r="W1" s="227"/>
      <c r="X1" s="227"/>
      <c r="Y1" s="227"/>
      <c r="Z1" s="227"/>
      <c r="AA1" s="227"/>
      <c r="AB1" s="227"/>
      <c r="AC1" s="227"/>
    </row>
    <row r="2" spans="1:31" ht="15" customHeight="1" x14ac:dyDescent="0.2">
      <c r="B2" s="228"/>
      <c r="C2" s="228"/>
      <c r="D2" s="228"/>
      <c r="E2" s="228"/>
      <c r="F2" s="228"/>
      <c r="G2" s="228"/>
      <c r="H2" s="228" t="s">
        <v>291</v>
      </c>
      <c r="I2" s="227"/>
      <c r="J2" s="227"/>
      <c r="K2" s="227"/>
      <c r="L2" s="227"/>
      <c r="M2" s="227"/>
      <c r="N2" s="228"/>
      <c r="O2" s="227"/>
      <c r="P2" s="227"/>
      <c r="Q2" s="228"/>
      <c r="R2" s="228"/>
      <c r="S2" s="228"/>
      <c r="T2" s="228"/>
      <c r="U2" s="228"/>
      <c r="V2" s="228"/>
      <c r="W2" s="227"/>
      <c r="X2" s="227"/>
      <c r="Y2" s="227"/>
      <c r="Z2" s="227"/>
      <c r="AA2" s="227"/>
      <c r="AB2" s="227"/>
      <c r="AC2" s="227"/>
    </row>
    <row r="3" spans="1:31" ht="15" customHeight="1" thickBo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4" t="s">
        <v>8</v>
      </c>
    </row>
    <row r="4" spans="1:31" ht="15" customHeight="1" x14ac:dyDescent="0.2">
      <c r="A4" s="375" t="s">
        <v>3</v>
      </c>
      <c r="B4" s="222"/>
      <c r="C4" s="223"/>
      <c r="D4" s="223"/>
      <c r="E4" s="223"/>
      <c r="F4" s="223"/>
      <c r="G4" s="223"/>
      <c r="H4" s="223"/>
      <c r="I4" s="223"/>
      <c r="J4" s="224"/>
      <c r="K4" s="224"/>
      <c r="L4" s="224"/>
      <c r="M4" s="224"/>
      <c r="N4" s="223"/>
      <c r="O4" s="224"/>
      <c r="P4" s="224"/>
      <c r="Q4" s="223"/>
      <c r="R4" s="223"/>
      <c r="S4" s="223"/>
      <c r="T4" s="223"/>
      <c r="U4" s="223"/>
      <c r="V4" s="223"/>
      <c r="W4" s="224"/>
      <c r="X4" s="224"/>
      <c r="Y4" s="224"/>
      <c r="Z4" s="225"/>
      <c r="AA4" s="19" t="s">
        <v>165</v>
      </c>
      <c r="AB4" s="86" t="s">
        <v>7</v>
      </c>
      <c r="AC4" s="88" t="s">
        <v>166</v>
      </c>
      <c r="AD4" s="373" t="s">
        <v>97</v>
      </c>
      <c r="AE4" s="374"/>
    </row>
    <row r="5" spans="1:31" ht="15" customHeight="1" x14ac:dyDescent="0.2">
      <c r="A5" s="376"/>
      <c r="B5" s="66">
        <v>1</v>
      </c>
      <c r="C5" s="317">
        <v>2</v>
      </c>
      <c r="D5" s="318">
        <v>3</v>
      </c>
      <c r="E5" s="317">
        <v>4</v>
      </c>
      <c r="F5" s="318">
        <v>5</v>
      </c>
      <c r="G5" s="67" t="s">
        <v>127</v>
      </c>
      <c r="H5" s="378" t="s">
        <v>167</v>
      </c>
      <c r="I5" s="134">
        <v>1</v>
      </c>
      <c r="J5" s="247">
        <v>2</v>
      </c>
      <c r="K5" s="67">
        <v>3</v>
      </c>
      <c r="L5" s="247">
        <v>4</v>
      </c>
      <c r="M5" s="67">
        <v>5</v>
      </c>
      <c r="N5" s="247">
        <v>6</v>
      </c>
      <c r="O5" s="67">
        <v>7</v>
      </c>
      <c r="P5" s="247">
        <v>8</v>
      </c>
      <c r="Q5" s="67">
        <v>9</v>
      </c>
      <c r="R5" s="247">
        <v>10</v>
      </c>
      <c r="S5" s="67">
        <v>11</v>
      </c>
      <c r="T5" s="247">
        <v>12</v>
      </c>
      <c r="U5" s="67">
        <v>13</v>
      </c>
      <c r="V5" s="247">
        <v>14</v>
      </c>
      <c r="W5" s="67">
        <v>15</v>
      </c>
      <c r="X5" s="247">
        <v>16</v>
      </c>
      <c r="Y5" s="20" t="s">
        <v>127</v>
      </c>
      <c r="Z5" s="380" t="s">
        <v>167</v>
      </c>
      <c r="AA5" s="21"/>
      <c r="AB5" s="22"/>
      <c r="AC5" s="87" t="s">
        <v>297</v>
      </c>
      <c r="AD5" s="91"/>
      <c r="AE5" s="89"/>
    </row>
    <row r="6" spans="1:31" s="2" customFormat="1" ht="52.5" thickBot="1" x14ac:dyDescent="0.25">
      <c r="A6" s="377"/>
      <c r="B6" s="68" t="s">
        <v>168</v>
      </c>
      <c r="C6" s="94" t="s">
        <v>290</v>
      </c>
      <c r="D6" s="23" t="s">
        <v>289</v>
      </c>
      <c r="E6" s="23" t="s">
        <v>301</v>
      </c>
      <c r="F6" s="23" t="s">
        <v>294</v>
      </c>
      <c r="G6" s="23"/>
      <c r="H6" s="379"/>
      <c r="I6" s="104" t="s">
        <v>284</v>
      </c>
      <c r="J6" s="133" t="s">
        <v>169</v>
      </c>
      <c r="K6" s="23" t="s">
        <v>170</v>
      </c>
      <c r="L6" s="23" t="s">
        <v>300</v>
      </c>
      <c r="M6" s="23" t="s">
        <v>285</v>
      </c>
      <c r="N6" s="23" t="s">
        <v>286</v>
      </c>
      <c r="O6" s="23" t="s">
        <v>287</v>
      </c>
      <c r="P6" s="333" t="s">
        <v>295</v>
      </c>
      <c r="Q6" s="23" t="s">
        <v>288</v>
      </c>
      <c r="R6" s="23" t="s">
        <v>293</v>
      </c>
      <c r="S6" s="23" t="s">
        <v>296</v>
      </c>
      <c r="T6" s="23" t="s">
        <v>298</v>
      </c>
      <c r="U6" s="23" t="s">
        <v>309</v>
      </c>
      <c r="V6" s="23" t="s">
        <v>292</v>
      </c>
      <c r="W6" s="23" t="s">
        <v>280</v>
      </c>
      <c r="X6" s="23" t="s">
        <v>281</v>
      </c>
      <c r="Y6" s="23"/>
      <c r="Z6" s="381"/>
      <c r="AA6" s="24"/>
      <c r="AB6" s="25"/>
      <c r="AC6" s="17"/>
      <c r="AD6" s="92"/>
      <c r="AE6" s="90"/>
    </row>
    <row r="7" spans="1:31" ht="15" customHeight="1" x14ac:dyDescent="0.2">
      <c r="A7" s="69" t="s">
        <v>9</v>
      </c>
      <c r="B7" s="70"/>
      <c r="C7" s="26"/>
      <c r="D7" s="26"/>
      <c r="E7" s="26"/>
      <c r="F7" s="26"/>
      <c r="G7" s="26"/>
      <c r="H7" s="71"/>
      <c r="I7" s="105"/>
      <c r="J7" s="11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7"/>
      <c r="AA7" s="28"/>
      <c r="AB7" s="29"/>
      <c r="AC7" s="5"/>
      <c r="AD7" s="126"/>
      <c r="AE7" s="131"/>
    </row>
    <row r="8" spans="1:31" ht="15" customHeight="1" x14ac:dyDescent="0.2">
      <c r="A8" s="69" t="s">
        <v>10</v>
      </c>
      <c r="B8" s="70"/>
      <c r="C8" s="26"/>
      <c r="D8" s="26"/>
      <c r="E8" s="26"/>
      <c r="F8" s="26"/>
      <c r="G8" s="26"/>
      <c r="H8" s="71"/>
      <c r="I8" s="105"/>
      <c r="J8" s="11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7"/>
      <c r="AA8" s="28"/>
      <c r="AB8" s="29"/>
      <c r="AC8" s="5"/>
      <c r="AD8" s="126"/>
      <c r="AE8" s="16"/>
    </row>
    <row r="9" spans="1:31" ht="15" customHeight="1" x14ac:dyDescent="0.2">
      <c r="A9" s="69" t="s">
        <v>11</v>
      </c>
      <c r="B9" s="70"/>
      <c r="C9" s="26"/>
      <c r="D9" s="26"/>
      <c r="E9" s="26"/>
      <c r="F9" s="26"/>
      <c r="G9" s="26"/>
      <c r="H9" s="71"/>
      <c r="I9" s="105"/>
      <c r="J9" s="11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7"/>
      <c r="AA9" s="28"/>
      <c r="AB9" s="29"/>
      <c r="AC9" s="5"/>
      <c r="AD9" s="126"/>
      <c r="AE9" s="16"/>
    </row>
    <row r="10" spans="1:31" ht="15" customHeight="1" x14ac:dyDescent="0.2">
      <c r="A10" s="236" t="s">
        <v>236</v>
      </c>
      <c r="B10" s="72">
        <f t="shared" ref="B10:X10" si="0">SUM(B11)</f>
        <v>0</v>
      </c>
      <c r="C10" s="30">
        <f>SUM(C11)</f>
        <v>0</v>
      </c>
      <c r="D10" s="30">
        <f t="shared" si="0"/>
        <v>0</v>
      </c>
      <c r="E10" s="30">
        <f>SUM(E11)</f>
        <v>0</v>
      </c>
      <c r="F10" s="30">
        <f>SUM(F11)</f>
        <v>0</v>
      </c>
      <c r="G10" s="30">
        <f t="shared" si="0"/>
        <v>0</v>
      </c>
      <c r="H10" s="95">
        <f t="shared" si="0"/>
        <v>0</v>
      </c>
      <c r="I10" s="106">
        <f>SUM(I11)</f>
        <v>0</v>
      </c>
      <c r="J10" s="117">
        <f t="shared" si="0"/>
        <v>0</v>
      </c>
      <c r="K10" s="30">
        <f t="shared" si="0"/>
        <v>0</v>
      </c>
      <c r="L10" s="30">
        <f>SUM(L11)</f>
        <v>0</v>
      </c>
      <c r="M10" s="30">
        <f t="shared" si="0"/>
        <v>0</v>
      </c>
      <c r="N10" s="30">
        <f>SUM(N11)</f>
        <v>0</v>
      </c>
      <c r="O10" s="30">
        <f t="shared" si="0"/>
        <v>0</v>
      </c>
      <c r="P10" s="30">
        <f t="shared" si="0"/>
        <v>0</v>
      </c>
      <c r="Q10" s="30">
        <f t="shared" ref="Q10:W10" si="1">SUM(Q11)</f>
        <v>0</v>
      </c>
      <c r="R10" s="30">
        <f t="shared" si="1"/>
        <v>0</v>
      </c>
      <c r="S10" s="30">
        <f t="shared" si="1"/>
        <v>0</v>
      </c>
      <c r="T10" s="30">
        <f t="shared" si="1"/>
        <v>0</v>
      </c>
      <c r="U10" s="30">
        <f t="shared" si="1"/>
        <v>0</v>
      </c>
      <c r="V10" s="30">
        <f t="shared" si="1"/>
        <v>0</v>
      </c>
      <c r="W10" s="30">
        <f t="shared" si="1"/>
        <v>0</v>
      </c>
      <c r="X10" s="30">
        <f t="shared" si="0"/>
        <v>0</v>
      </c>
      <c r="Y10" s="30">
        <f t="shared" ref="Y10:AC10" si="2">SUM(Y11)</f>
        <v>0</v>
      </c>
      <c r="Z10" s="31">
        <f t="shared" si="2"/>
        <v>0</v>
      </c>
      <c r="AA10" s="32">
        <f t="shared" si="2"/>
        <v>5273</v>
      </c>
      <c r="AB10" s="32">
        <f>SUM(AB11)</f>
        <v>0</v>
      </c>
      <c r="AC10" s="6">
        <f t="shared" si="2"/>
        <v>5273</v>
      </c>
      <c r="AD10" s="126"/>
      <c r="AE10" s="16"/>
    </row>
    <row r="11" spans="1:31" ht="15" customHeight="1" x14ac:dyDescent="0.2">
      <c r="A11" s="277" t="s">
        <v>237</v>
      </c>
      <c r="B11" s="73"/>
      <c r="C11" s="34"/>
      <c r="D11" s="34"/>
      <c r="E11" s="34"/>
      <c r="F11" s="34"/>
      <c r="G11" s="34"/>
      <c r="H11" s="96">
        <f>SUM(B11:F11)</f>
        <v>0</v>
      </c>
      <c r="I11" s="107"/>
      <c r="J11" s="118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5">
        <f>SUM(J11:X11)</f>
        <v>0</v>
      </c>
      <c r="AA11" s="36">
        <v>5273</v>
      </c>
      <c r="AB11" s="36"/>
      <c r="AC11" s="7">
        <f>SUM(H11+Z11+AA11+AB11)</f>
        <v>5273</v>
      </c>
      <c r="AD11" s="262"/>
      <c r="AE11" s="252"/>
    </row>
    <row r="12" spans="1:31" ht="15" customHeight="1" x14ac:dyDescent="0.2">
      <c r="A12" s="236" t="s">
        <v>238</v>
      </c>
      <c r="B12" s="72">
        <f>SUM(B13:B19)</f>
        <v>0</v>
      </c>
      <c r="C12" s="30">
        <f>SUM(C13:C22)</f>
        <v>0</v>
      </c>
      <c r="D12" s="30">
        <f t="shared" ref="D12:G12" si="3">SUM(D13:D22)</f>
        <v>0</v>
      </c>
      <c r="E12" s="30">
        <f>SUM(E13:E22)</f>
        <v>0</v>
      </c>
      <c r="F12" s="30">
        <f>SUM(F13:F22)</f>
        <v>0</v>
      </c>
      <c r="G12" s="30">
        <f t="shared" si="3"/>
        <v>0</v>
      </c>
      <c r="H12" s="95">
        <f>SUM(H13:H19)</f>
        <v>0</v>
      </c>
      <c r="I12" s="106">
        <f>SUM(I13:I19)</f>
        <v>0</v>
      </c>
      <c r="J12" s="117">
        <f>SUM(J13:J19)</f>
        <v>0</v>
      </c>
      <c r="K12" s="30">
        <f>SUM(K13:K22)</f>
        <v>0</v>
      </c>
      <c r="L12" s="30">
        <f>SUM(L13:L22)</f>
        <v>0</v>
      </c>
      <c r="M12" s="30">
        <f>SUM(M13:M22)</f>
        <v>0</v>
      </c>
      <c r="N12" s="30">
        <f>SUM(N13:N22)</f>
        <v>0</v>
      </c>
      <c r="O12" s="30">
        <f t="shared" ref="O12:Z12" si="4">SUM(O13:O22)</f>
        <v>0</v>
      </c>
      <c r="P12" s="30">
        <f t="shared" ref="P12" si="5">SUM(P13:P22)</f>
        <v>0</v>
      </c>
      <c r="Q12" s="30">
        <f t="shared" ref="Q12:W12" si="6">SUM(Q13:Q22)</f>
        <v>0</v>
      </c>
      <c r="R12" s="30">
        <f>SUM(R13:R22)</f>
        <v>0</v>
      </c>
      <c r="S12" s="30">
        <f t="shared" si="6"/>
        <v>0</v>
      </c>
      <c r="T12" s="30">
        <f t="shared" si="6"/>
        <v>0</v>
      </c>
      <c r="U12" s="30">
        <f t="shared" si="6"/>
        <v>0</v>
      </c>
      <c r="V12" s="30">
        <f t="shared" ref="V12" si="7">SUM(V13:V22)</f>
        <v>0</v>
      </c>
      <c r="W12" s="30">
        <f t="shared" si="6"/>
        <v>0</v>
      </c>
      <c r="X12" s="30">
        <f t="shared" ref="X12" si="8">SUM(X13:X22)</f>
        <v>0</v>
      </c>
      <c r="Y12" s="30">
        <f t="shared" si="4"/>
        <v>0</v>
      </c>
      <c r="Z12" s="31">
        <f t="shared" si="4"/>
        <v>0</v>
      </c>
      <c r="AA12" s="32">
        <f>SUM(AA13:AA19)</f>
        <v>3375000</v>
      </c>
      <c r="AB12" s="33">
        <f>SUM(AB13:AB19)</f>
        <v>0</v>
      </c>
      <c r="AC12" s="6">
        <f>SUM(AC13:AC19)</f>
        <v>3375000</v>
      </c>
      <c r="AD12" s="126"/>
      <c r="AE12" s="16"/>
    </row>
    <row r="13" spans="1:31" ht="15" customHeight="1" x14ac:dyDescent="0.2">
      <c r="A13" s="235" t="s">
        <v>239</v>
      </c>
      <c r="B13" s="70"/>
      <c r="C13" s="26"/>
      <c r="D13" s="26"/>
      <c r="E13" s="26"/>
      <c r="F13" s="26"/>
      <c r="G13" s="26"/>
      <c r="H13" s="71">
        <v>0</v>
      </c>
      <c r="I13" s="105"/>
      <c r="J13" s="11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7">
        <f>SUM(J13:X13)</f>
        <v>0</v>
      </c>
      <c r="AA13" s="28">
        <f>SUM(AD13*AE13)</f>
        <v>2750000</v>
      </c>
      <c r="AB13" s="29"/>
      <c r="AC13" s="9">
        <f t="shared" ref="AC13:AC22" si="9">SUM(H13+Z13+AA13+AB13)</f>
        <v>2750000</v>
      </c>
      <c r="AD13" s="126">
        <v>22</v>
      </c>
      <c r="AE13" s="16">
        <v>125000</v>
      </c>
    </row>
    <row r="14" spans="1:31" ht="15" customHeight="1" x14ac:dyDescent="0.2">
      <c r="A14" s="235" t="s">
        <v>240</v>
      </c>
      <c r="B14" s="70"/>
      <c r="C14" s="26"/>
      <c r="D14" s="26"/>
      <c r="E14" s="26"/>
      <c r="F14" s="26"/>
      <c r="G14" s="26"/>
      <c r="H14" s="71">
        <v>0</v>
      </c>
      <c r="I14" s="105"/>
      <c r="J14" s="11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7">
        <f>SUM(J14:X14)</f>
        <v>0</v>
      </c>
      <c r="AA14" s="28">
        <f>SUM(AD14*AE14)</f>
        <v>625000</v>
      </c>
      <c r="AB14" s="29"/>
      <c r="AC14" s="9">
        <f t="shared" si="9"/>
        <v>625000</v>
      </c>
      <c r="AD14" s="341">
        <v>5</v>
      </c>
      <c r="AE14" s="16">
        <v>125000</v>
      </c>
    </row>
    <row r="15" spans="1:31" ht="15" customHeight="1" x14ac:dyDescent="0.2">
      <c r="A15" s="277" t="s">
        <v>270</v>
      </c>
      <c r="B15" s="73"/>
      <c r="C15" s="34"/>
      <c r="D15" s="34"/>
      <c r="E15" s="34"/>
      <c r="F15" s="34"/>
      <c r="G15" s="34"/>
      <c r="H15" s="96">
        <f>SUM(B15:F15)</f>
        <v>0</v>
      </c>
      <c r="I15" s="107"/>
      <c r="J15" s="118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5">
        <f>SUM(J15:X15)</f>
        <v>0</v>
      </c>
      <c r="AA15" s="36">
        <f>SUM(AD15*AE15)</f>
        <v>0</v>
      </c>
      <c r="AB15" s="37"/>
      <c r="AC15" s="278">
        <f t="shared" si="9"/>
        <v>0</v>
      </c>
      <c r="AD15" s="319">
        <v>0</v>
      </c>
      <c r="AE15" s="252">
        <v>120000</v>
      </c>
    </row>
    <row r="16" spans="1:31" ht="15" customHeight="1" x14ac:dyDescent="0.2">
      <c r="A16" s="69"/>
      <c r="B16" s="70"/>
      <c r="C16" s="26"/>
      <c r="D16" s="26"/>
      <c r="E16" s="26"/>
      <c r="F16" s="26"/>
      <c r="G16" s="26"/>
      <c r="H16" s="71">
        <f>SUM(B16:F16)</f>
        <v>0</v>
      </c>
      <c r="I16" s="105"/>
      <c r="J16" s="11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7">
        <f>SUM(J16:X16)</f>
        <v>0</v>
      </c>
      <c r="AA16" s="28">
        <v>0</v>
      </c>
      <c r="AB16" s="29"/>
      <c r="AC16" s="9">
        <f t="shared" si="9"/>
        <v>0</v>
      </c>
      <c r="AD16" s="126"/>
      <c r="AE16" s="16"/>
    </row>
    <row r="17" spans="1:31" ht="15" customHeight="1" x14ac:dyDescent="0.2">
      <c r="A17" s="69"/>
      <c r="B17" s="70"/>
      <c r="C17" s="26"/>
      <c r="D17" s="26"/>
      <c r="E17" s="26"/>
      <c r="F17" s="26"/>
      <c r="G17" s="26"/>
      <c r="H17" s="71"/>
      <c r="I17" s="105"/>
      <c r="J17" s="11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7"/>
      <c r="AA17" s="28">
        <v>0</v>
      </c>
      <c r="AB17" s="29"/>
      <c r="AC17" s="9">
        <f t="shared" si="9"/>
        <v>0</v>
      </c>
      <c r="AD17" s="126"/>
      <c r="AE17" s="16"/>
    </row>
    <row r="18" spans="1:31" ht="15" customHeight="1" x14ac:dyDescent="0.2">
      <c r="A18" s="69"/>
      <c r="B18" s="70"/>
      <c r="C18" s="26"/>
      <c r="D18" s="26"/>
      <c r="E18" s="26"/>
      <c r="F18" s="26"/>
      <c r="G18" s="26"/>
      <c r="H18" s="71"/>
      <c r="I18" s="105"/>
      <c r="J18" s="11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7"/>
      <c r="AA18" s="28">
        <v>0</v>
      </c>
      <c r="AB18" s="29"/>
      <c r="AC18" s="9">
        <f t="shared" si="9"/>
        <v>0</v>
      </c>
      <c r="AD18" s="126"/>
      <c r="AE18" s="16"/>
    </row>
    <row r="19" spans="1:31" ht="15" customHeight="1" x14ac:dyDescent="0.2">
      <c r="A19" s="69"/>
      <c r="B19" s="70"/>
      <c r="C19" s="26"/>
      <c r="D19" s="26"/>
      <c r="E19" s="26"/>
      <c r="F19" s="26"/>
      <c r="G19" s="26"/>
      <c r="H19" s="71">
        <f>SUM(B19:F19)</f>
        <v>0</v>
      </c>
      <c r="I19" s="105"/>
      <c r="J19" s="11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7">
        <f>SUM(J19:X19)</f>
        <v>0</v>
      </c>
      <c r="AA19" s="28">
        <v>0</v>
      </c>
      <c r="AB19" s="29"/>
      <c r="AC19" s="9">
        <f t="shared" si="9"/>
        <v>0</v>
      </c>
      <c r="AD19" s="126"/>
      <c r="AE19" s="16"/>
    </row>
    <row r="20" spans="1:31" ht="15" customHeight="1" x14ac:dyDescent="0.2">
      <c r="A20" s="236" t="s">
        <v>241</v>
      </c>
      <c r="B20" s="244"/>
      <c r="C20" s="38">
        <f>SUM(C21:C22)</f>
        <v>0</v>
      </c>
      <c r="D20" s="38">
        <f t="shared" ref="D20" si="10">SUM(D21:D22)</f>
        <v>0</v>
      </c>
      <c r="E20" s="38">
        <f>SUM(E21:E22)</f>
        <v>0</v>
      </c>
      <c r="F20" s="38">
        <f>SUM(F21:F22)</f>
        <v>0</v>
      </c>
      <c r="G20" s="38">
        <f>SUM(G21:G22)</f>
        <v>0</v>
      </c>
      <c r="H20" s="98">
        <f>SUM(H21:H22)</f>
        <v>0</v>
      </c>
      <c r="I20" s="108">
        <f>SUM(I21:I22)</f>
        <v>0</v>
      </c>
      <c r="J20" s="248"/>
      <c r="K20" s="38">
        <f>SUM(K21:K22)</f>
        <v>0</v>
      </c>
      <c r="L20" s="38">
        <f>SUM(L21:L22)</f>
        <v>0</v>
      </c>
      <c r="M20" s="38">
        <f>SUM(M21:M22)</f>
        <v>0</v>
      </c>
      <c r="N20" s="38">
        <f>SUM(N21:N22)</f>
        <v>0</v>
      </c>
      <c r="O20" s="38">
        <f t="shared" ref="O20:AB20" si="11">SUM(O21:O22)</f>
        <v>0</v>
      </c>
      <c r="P20" s="38">
        <f t="shared" ref="P20" si="12">SUM(P21:P22)</f>
        <v>0</v>
      </c>
      <c r="Q20" s="38">
        <f t="shared" ref="Q20:W20" si="13">SUM(Q21:Q22)</f>
        <v>0</v>
      </c>
      <c r="R20" s="38">
        <f>SUM(R21:R22)</f>
        <v>0</v>
      </c>
      <c r="S20" s="38">
        <f t="shared" si="13"/>
        <v>0</v>
      </c>
      <c r="T20" s="38">
        <f t="shared" si="13"/>
        <v>0</v>
      </c>
      <c r="U20" s="38">
        <f t="shared" si="13"/>
        <v>0</v>
      </c>
      <c r="V20" s="38">
        <f t="shared" ref="V20" si="14">SUM(V21:V22)</f>
        <v>0</v>
      </c>
      <c r="W20" s="38">
        <f t="shared" si="13"/>
        <v>0</v>
      </c>
      <c r="X20" s="38">
        <f t="shared" ref="X20" si="15">SUM(X21:X22)</f>
        <v>0</v>
      </c>
      <c r="Y20" s="38">
        <f t="shared" si="11"/>
        <v>0</v>
      </c>
      <c r="Z20" s="42">
        <f t="shared" si="11"/>
        <v>0</v>
      </c>
      <c r="AA20" s="43">
        <f t="shared" si="11"/>
        <v>250000</v>
      </c>
      <c r="AB20" s="43">
        <f t="shared" si="11"/>
        <v>0</v>
      </c>
      <c r="AC20" s="12">
        <f t="shared" si="9"/>
        <v>250000</v>
      </c>
      <c r="AD20" s="260"/>
      <c r="AE20" s="261"/>
    </row>
    <row r="21" spans="1:31" ht="15" customHeight="1" x14ac:dyDescent="0.2">
      <c r="A21" s="235" t="s">
        <v>242</v>
      </c>
      <c r="B21" s="70"/>
      <c r="C21" s="26"/>
      <c r="D21" s="26"/>
      <c r="E21" s="26"/>
      <c r="F21" s="26"/>
      <c r="G21" s="26"/>
      <c r="H21" s="71">
        <v>0</v>
      </c>
      <c r="I21" s="105"/>
      <c r="J21" s="11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7">
        <f>SUM(J21:X21)</f>
        <v>0</v>
      </c>
      <c r="AA21" s="28">
        <f>SUM(AD14*AE21)</f>
        <v>50000</v>
      </c>
      <c r="AB21" s="28"/>
      <c r="AC21" s="9">
        <f t="shared" si="9"/>
        <v>50000</v>
      </c>
      <c r="AD21" s="320">
        <f>AD14</f>
        <v>5</v>
      </c>
      <c r="AE21" s="16">
        <v>10000</v>
      </c>
    </row>
    <row r="22" spans="1:31" ht="15" customHeight="1" x14ac:dyDescent="0.2">
      <c r="A22" s="277" t="s">
        <v>243</v>
      </c>
      <c r="B22" s="70"/>
      <c r="C22" s="26"/>
      <c r="D22" s="26"/>
      <c r="E22" s="26"/>
      <c r="F22" s="26"/>
      <c r="G22" s="26"/>
      <c r="H22" s="71">
        <v>0</v>
      </c>
      <c r="I22" s="105"/>
      <c r="J22" s="11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7">
        <f>SUM(J22:X22)</f>
        <v>0</v>
      </c>
      <c r="AA22" s="28">
        <f>SUM(AD22*AE22)</f>
        <v>200000</v>
      </c>
      <c r="AB22" s="36"/>
      <c r="AC22" s="9">
        <f t="shared" si="9"/>
        <v>200000</v>
      </c>
      <c r="AD22" s="319">
        <v>10</v>
      </c>
      <c r="AE22" s="252">
        <v>20000</v>
      </c>
    </row>
    <row r="23" spans="1:31" ht="15" customHeight="1" x14ac:dyDescent="0.2">
      <c r="A23" s="236" t="s">
        <v>244</v>
      </c>
      <c r="B23" s="74">
        <f>SUM(B24:B31)</f>
        <v>155000</v>
      </c>
      <c r="C23" s="38">
        <f t="shared" ref="C23:D23" si="16">SUM(C24:C31)</f>
        <v>0</v>
      </c>
      <c r="D23" s="38">
        <f t="shared" si="16"/>
        <v>50000</v>
      </c>
      <c r="E23" s="38">
        <f>SUM(E24:E31)</f>
        <v>2000000</v>
      </c>
      <c r="F23" s="38">
        <f>SUM(F24:F31)</f>
        <v>50000</v>
      </c>
      <c r="G23" s="38">
        <f t="shared" ref="G23:Y23" si="17">SUM(G24:G31)</f>
        <v>0</v>
      </c>
      <c r="H23" s="98">
        <f>SUM(H24:H31)</f>
        <v>2255000</v>
      </c>
      <c r="I23" s="108">
        <f>SUM(I24:I31)</f>
        <v>150000</v>
      </c>
      <c r="J23" s="119">
        <f t="shared" si="17"/>
        <v>160000</v>
      </c>
      <c r="K23" s="38">
        <f>SUM(K24:K31)</f>
        <v>17000</v>
      </c>
      <c r="L23" s="38">
        <f>SUM(L24:L31)</f>
        <v>200000</v>
      </c>
      <c r="M23" s="38">
        <f>SUM(M24:M31)</f>
        <v>3000</v>
      </c>
      <c r="N23" s="38">
        <f t="shared" si="17"/>
        <v>0</v>
      </c>
      <c r="O23" s="38">
        <f>SUM(O24:O31)</f>
        <v>10000</v>
      </c>
      <c r="P23" s="38">
        <f>SUM(P24:P31)</f>
        <v>50000</v>
      </c>
      <c r="Q23" s="38">
        <f t="shared" ref="Q23" si="18">SUM(Q24:Q31)</f>
        <v>120000</v>
      </c>
      <c r="R23" s="38">
        <f>SUM(R24:R31)</f>
        <v>1100000</v>
      </c>
      <c r="S23" s="38">
        <f t="shared" si="17"/>
        <v>0</v>
      </c>
      <c r="T23" s="38">
        <f t="shared" ref="T23" si="19">SUM(T24:T31)</f>
        <v>0</v>
      </c>
      <c r="U23" s="38">
        <f t="shared" si="17"/>
        <v>2700</v>
      </c>
      <c r="V23" s="38">
        <f t="shared" ref="V23" si="20">SUM(V24:V31)</f>
        <v>0</v>
      </c>
      <c r="W23" s="38">
        <f>SUM(W24:W31)</f>
        <v>30000</v>
      </c>
      <c r="X23" s="38">
        <f t="shared" si="17"/>
        <v>150000</v>
      </c>
      <c r="Y23" s="38">
        <f t="shared" si="17"/>
        <v>0</v>
      </c>
      <c r="Z23" s="42">
        <f>SUM(Z24:Z31)</f>
        <v>1992700</v>
      </c>
      <c r="AA23" s="43">
        <f>SUM(AA24:AA31)</f>
        <v>90000</v>
      </c>
      <c r="AB23" s="33">
        <f>SUM(AB24:AB31)</f>
        <v>-4157700</v>
      </c>
      <c r="AC23" s="15">
        <f>SUM(AC24:AC31)</f>
        <v>90000</v>
      </c>
      <c r="AD23" s="126"/>
      <c r="AE23" s="16"/>
    </row>
    <row r="24" spans="1:31" s="331" customFormat="1" ht="15" customHeight="1" x14ac:dyDescent="0.2">
      <c r="A24" s="322" t="s">
        <v>245</v>
      </c>
      <c r="B24" s="321">
        <v>65000</v>
      </c>
      <c r="C24" s="323">
        <v>0</v>
      </c>
      <c r="D24" s="323">
        <v>50000</v>
      </c>
      <c r="E24" s="323">
        <v>2000000</v>
      </c>
      <c r="F24" s="323">
        <v>50000</v>
      </c>
      <c r="G24" s="323">
        <v>0</v>
      </c>
      <c r="H24" s="324">
        <f t="shared" ref="H24:H29" si="21">SUM(B24:F24)</f>
        <v>2165000</v>
      </c>
      <c r="I24" s="325">
        <v>150000</v>
      </c>
      <c r="J24" s="332">
        <v>160000</v>
      </c>
      <c r="K24" s="323">
        <v>17000</v>
      </c>
      <c r="L24" s="323">
        <v>200000</v>
      </c>
      <c r="M24" s="323">
        <v>3000</v>
      </c>
      <c r="N24" s="323">
        <v>0</v>
      </c>
      <c r="O24" s="323">
        <v>10000</v>
      </c>
      <c r="P24" s="323">
        <v>50000</v>
      </c>
      <c r="Q24" s="323">
        <v>120000</v>
      </c>
      <c r="R24" s="323">
        <v>1100000</v>
      </c>
      <c r="S24" s="323">
        <v>0</v>
      </c>
      <c r="T24" s="323">
        <v>0</v>
      </c>
      <c r="U24" s="323">
        <v>2700</v>
      </c>
      <c r="V24" s="323">
        <v>0</v>
      </c>
      <c r="W24" s="323">
        <v>30000</v>
      </c>
      <c r="X24" s="323">
        <v>150000</v>
      </c>
      <c r="Y24" s="323"/>
      <c r="Z24" s="326">
        <f>SUM(I24:X24)</f>
        <v>1992700</v>
      </c>
      <c r="AA24" s="327">
        <v>0</v>
      </c>
      <c r="AB24" s="328">
        <f>SUM(H24,Z24)*-1</f>
        <v>-4157700</v>
      </c>
      <c r="AC24" s="327">
        <f>SUM(H24+Z24+AA24+AB24)</f>
        <v>0</v>
      </c>
      <c r="AD24" s="329"/>
      <c r="AE24" s="330"/>
    </row>
    <row r="25" spans="1:31" ht="15" customHeight="1" x14ac:dyDescent="0.2">
      <c r="A25" s="235" t="s">
        <v>246</v>
      </c>
      <c r="B25" s="75"/>
      <c r="C25" s="26"/>
      <c r="D25" s="26"/>
      <c r="E25" s="26"/>
      <c r="F25" s="26"/>
      <c r="G25" s="26"/>
      <c r="H25" s="71">
        <f t="shared" si="21"/>
        <v>0</v>
      </c>
      <c r="I25" s="105"/>
      <c r="J25" s="11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7">
        <f t="shared" ref="Z25:Z31" si="22">SUM(J25:X25)</f>
        <v>0</v>
      </c>
      <c r="AA25" s="28"/>
      <c r="AB25" s="29">
        <v>0</v>
      </c>
      <c r="AC25" s="9">
        <f>SUM(H25+Z25+AA25+AB25)</f>
        <v>0</v>
      </c>
      <c r="AD25" s="126"/>
      <c r="AE25" s="16"/>
    </row>
    <row r="26" spans="1:31" ht="15" customHeight="1" x14ac:dyDescent="0.2">
      <c r="A26" s="235" t="s">
        <v>247</v>
      </c>
      <c r="B26" s="75"/>
      <c r="C26" s="26"/>
      <c r="D26" s="26"/>
      <c r="E26" s="26"/>
      <c r="F26" s="26"/>
      <c r="G26" s="26"/>
      <c r="H26" s="71">
        <f t="shared" si="21"/>
        <v>0</v>
      </c>
      <c r="I26" s="105"/>
      <c r="J26" s="11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7">
        <f t="shared" si="22"/>
        <v>0</v>
      </c>
      <c r="AA26" s="28"/>
      <c r="AB26" s="29">
        <v>0</v>
      </c>
      <c r="AC26" s="9">
        <f>SUM(H26+Z26+AA26+AB26)</f>
        <v>0</v>
      </c>
      <c r="AD26" s="126"/>
      <c r="AE26" s="16"/>
    </row>
    <row r="27" spans="1:31" ht="15" customHeight="1" x14ac:dyDescent="0.2">
      <c r="A27" s="235" t="s">
        <v>248</v>
      </c>
      <c r="B27" s="321">
        <v>90000</v>
      </c>
      <c r="C27" s="26"/>
      <c r="D27" s="26"/>
      <c r="E27" s="26"/>
      <c r="F27" s="26"/>
      <c r="G27" s="26"/>
      <c r="H27" s="71">
        <f t="shared" si="21"/>
        <v>90000</v>
      </c>
      <c r="I27" s="105"/>
      <c r="J27" s="11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7">
        <f t="shared" si="22"/>
        <v>0</v>
      </c>
      <c r="AA27" s="28">
        <f>SUM(Z27+H27)</f>
        <v>90000</v>
      </c>
      <c r="AB27" s="29">
        <v>0</v>
      </c>
      <c r="AC27" s="9">
        <f>SUM(AA27+AB27)</f>
        <v>90000</v>
      </c>
      <c r="AD27" s="126"/>
      <c r="AE27" s="16"/>
    </row>
    <row r="28" spans="1:31" ht="15" customHeight="1" x14ac:dyDescent="0.2">
      <c r="A28" s="235" t="s">
        <v>249</v>
      </c>
      <c r="B28" s="75"/>
      <c r="C28" s="26"/>
      <c r="D28" s="26"/>
      <c r="E28" s="26"/>
      <c r="F28" s="26"/>
      <c r="G28" s="26"/>
      <c r="H28" s="71">
        <f t="shared" si="21"/>
        <v>0</v>
      </c>
      <c r="I28" s="105"/>
      <c r="J28" s="11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7">
        <f t="shared" si="22"/>
        <v>0</v>
      </c>
      <c r="AA28" s="28"/>
      <c r="AB28" s="29">
        <v>0</v>
      </c>
      <c r="AC28" s="9">
        <f>SUM(H28+Z28+AA28+AB28)</f>
        <v>0</v>
      </c>
      <c r="AD28" s="126"/>
      <c r="AE28" s="16"/>
    </row>
    <row r="29" spans="1:31" ht="15" customHeight="1" x14ac:dyDescent="0.2">
      <c r="A29" s="235" t="s">
        <v>250</v>
      </c>
      <c r="B29" s="75"/>
      <c r="C29" s="26"/>
      <c r="D29" s="26"/>
      <c r="E29" s="26"/>
      <c r="F29" s="26"/>
      <c r="G29" s="26"/>
      <c r="H29" s="71">
        <f t="shared" si="21"/>
        <v>0</v>
      </c>
      <c r="I29" s="105"/>
      <c r="J29" s="11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7">
        <f t="shared" si="22"/>
        <v>0</v>
      </c>
      <c r="AA29" s="28">
        <v>0</v>
      </c>
      <c r="AB29" s="29">
        <v>0</v>
      </c>
      <c r="AC29" s="9">
        <f>SUM(H29+Z29+AA29+AB29)</f>
        <v>0</v>
      </c>
      <c r="AD29" s="126"/>
      <c r="AE29" s="16"/>
    </row>
    <row r="30" spans="1:31" ht="15" customHeight="1" x14ac:dyDescent="0.2">
      <c r="A30" s="235" t="s">
        <v>251</v>
      </c>
      <c r="B30" s="75"/>
      <c r="C30" s="26"/>
      <c r="D30" s="26"/>
      <c r="E30" s="26"/>
      <c r="F30" s="26"/>
      <c r="G30" s="26"/>
      <c r="H30" s="71"/>
      <c r="I30" s="105"/>
      <c r="J30" s="11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7">
        <f t="shared" si="22"/>
        <v>0</v>
      </c>
      <c r="AA30" s="28"/>
      <c r="AB30" s="29">
        <v>0</v>
      </c>
      <c r="AC30" s="9">
        <f>SUM(H30+Z30+AA30+AB30)</f>
        <v>0</v>
      </c>
      <c r="AD30" s="126"/>
      <c r="AE30" s="16"/>
    </row>
    <row r="31" spans="1:31" ht="15" customHeight="1" x14ac:dyDescent="0.2">
      <c r="A31" s="277" t="s">
        <v>252</v>
      </c>
      <c r="B31" s="76"/>
      <c r="C31" s="34"/>
      <c r="D31" s="34"/>
      <c r="E31" s="34"/>
      <c r="F31" s="34"/>
      <c r="G31" s="34"/>
      <c r="H31" s="96">
        <v>0</v>
      </c>
      <c r="I31" s="107"/>
      <c r="J31" s="118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27">
        <f t="shared" si="22"/>
        <v>0</v>
      </c>
      <c r="AA31" s="28">
        <v>0</v>
      </c>
      <c r="AB31" s="29"/>
      <c r="AC31" s="9">
        <f>SUM(H31+Z31+AA31+AB31)</f>
        <v>0</v>
      </c>
      <c r="AD31" s="126"/>
      <c r="AE31" s="16"/>
    </row>
    <row r="32" spans="1:31" ht="15" customHeight="1" x14ac:dyDescent="0.2">
      <c r="A32" s="236" t="s">
        <v>253</v>
      </c>
      <c r="B32" s="72">
        <f>SUM(B33:B39)</f>
        <v>0</v>
      </c>
      <c r="C32" s="30">
        <f>SUM(C33:C39)</f>
        <v>0</v>
      </c>
      <c r="D32" s="30">
        <f t="shared" ref="D32" si="23">SUM(D33:D39)</f>
        <v>0</v>
      </c>
      <c r="E32" s="30">
        <f>SUM(E33:E39)</f>
        <v>0</v>
      </c>
      <c r="F32" s="30">
        <f>SUM(F33:F39)</f>
        <v>0</v>
      </c>
      <c r="G32" s="30">
        <f t="shared" ref="G32:AC32" si="24">SUM(G33:G39)</f>
        <v>0</v>
      </c>
      <c r="H32" s="95">
        <f t="shared" si="24"/>
        <v>0</v>
      </c>
      <c r="I32" s="106">
        <f>SUM(I33:I39)</f>
        <v>0</v>
      </c>
      <c r="J32" s="117">
        <f t="shared" si="24"/>
        <v>0</v>
      </c>
      <c r="K32" s="30">
        <f>SUM(K33:K39)</f>
        <v>0</v>
      </c>
      <c r="L32" s="30">
        <f>SUM(L33:L39)</f>
        <v>0</v>
      </c>
      <c r="M32" s="30">
        <f t="shared" si="24"/>
        <v>0</v>
      </c>
      <c r="N32" s="30">
        <f>SUM(N33:N39)</f>
        <v>0</v>
      </c>
      <c r="O32" s="30">
        <f t="shared" si="24"/>
        <v>0</v>
      </c>
      <c r="P32" s="30"/>
      <c r="Q32" s="30">
        <f t="shared" ref="Q32:W32" si="25">SUM(Q33:Q39)</f>
        <v>0</v>
      </c>
      <c r="R32" s="30">
        <f>SUM(R33:R39)</f>
        <v>0</v>
      </c>
      <c r="S32" s="30">
        <f t="shared" si="25"/>
        <v>0</v>
      </c>
      <c r="T32" s="30">
        <f t="shared" si="25"/>
        <v>0</v>
      </c>
      <c r="U32" s="30">
        <f t="shared" si="25"/>
        <v>0</v>
      </c>
      <c r="V32" s="30">
        <f t="shared" ref="V32" si="26">SUM(V33:V39)</f>
        <v>0</v>
      </c>
      <c r="W32" s="30">
        <f t="shared" si="25"/>
        <v>0</v>
      </c>
      <c r="X32" s="30">
        <f t="shared" ref="X32" si="27">SUM(X33:X39)</f>
        <v>0</v>
      </c>
      <c r="Y32" s="30">
        <f t="shared" si="24"/>
        <v>0</v>
      </c>
      <c r="Z32" s="42">
        <f t="shared" si="24"/>
        <v>0</v>
      </c>
      <c r="AA32" s="43">
        <f t="shared" si="24"/>
        <v>0</v>
      </c>
      <c r="AB32" s="43">
        <f t="shared" si="24"/>
        <v>0</v>
      </c>
      <c r="AC32" s="15">
        <f t="shared" si="24"/>
        <v>0</v>
      </c>
      <c r="AD32" s="260"/>
      <c r="AE32" s="261"/>
    </row>
    <row r="33" spans="1:31" ht="15" customHeight="1" x14ac:dyDescent="0.2">
      <c r="A33" s="236" t="s">
        <v>254</v>
      </c>
      <c r="B33" s="70"/>
      <c r="C33" s="26"/>
      <c r="D33" s="26"/>
      <c r="E33" s="26"/>
      <c r="F33" s="26"/>
      <c r="G33" s="26"/>
      <c r="H33" s="71">
        <f t="shared" ref="H33:H39" si="28">SUM(B33:F33)</f>
        <v>0</v>
      </c>
      <c r="I33" s="105"/>
      <c r="J33" s="11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7">
        <f t="shared" ref="Z33:Z39" si="29">SUM(J33:X33)</f>
        <v>0</v>
      </c>
      <c r="AA33" s="28"/>
      <c r="AB33" s="28"/>
      <c r="AC33" s="9">
        <f>SUM(H33+Z33+AA33+AB33)</f>
        <v>0</v>
      </c>
      <c r="AD33" s="126"/>
      <c r="AE33" s="16"/>
    </row>
    <row r="34" spans="1:31" ht="15" customHeight="1" x14ac:dyDescent="0.2">
      <c r="A34" s="235" t="s">
        <v>255</v>
      </c>
      <c r="B34" s="70"/>
      <c r="C34" s="26"/>
      <c r="D34" s="26"/>
      <c r="E34" s="26"/>
      <c r="F34" s="26"/>
      <c r="G34" s="26"/>
      <c r="H34" s="71">
        <f t="shared" si="28"/>
        <v>0</v>
      </c>
      <c r="I34" s="105"/>
      <c r="J34" s="11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7">
        <f t="shared" si="29"/>
        <v>0</v>
      </c>
      <c r="AA34" s="28"/>
      <c r="AB34" s="28"/>
      <c r="AC34" s="9">
        <f t="shared" ref="AC34:AC38" si="30">SUM(AA34+AB34)</f>
        <v>0</v>
      </c>
      <c r="AD34" s="126"/>
      <c r="AE34" s="16"/>
    </row>
    <row r="35" spans="1:31" ht="15" customHeight="1" x14ac:dyDescent="0.2">
      <c r="A35" s="235" t="s">
        <v>256</v>
      </c>
      <c r="B35" s="75"/>
      <c r="C35" s="26"/>
      <c r="D35" s="26"/>
      <c r="E35" s="26"/>
      <c r="F35" s="26"/>
      <c r="G35" s="26"/>
      <c r="H35" s="71">
        <f t="shared" si="28"/>
        <v>0</v>
      </c>
      <c r="I35" s="105"/>
      <c r="J35" s="11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7">
        <f t="shared" si="29"/>
        <v>0</v>
      </c>
      <c r="AA35" s="28"/>
      <c r="AB35" s="28"/>
      <c r="AC35" s="9">
        <f t="shared" si="30"/>
        <v>0</v>
      </c>
      <c r="AD35" s="126"/>
      <c r="AE35" s="16"/>
    </row>
    <row r="36" spans="1:31" ht="15" customHeight="1" x14ac:dyDescent="0.2">
      <c r="A36" s="235" t="s">
        <v>257</v>
      </c>
      <c r="B36" s="75"/>
      <c r="C36" s="26"/>
      <c r="D36" s="26"/>
      <c r="E36" s="26"/>
      <c r="F36" s="26"/>
      <c r="G36" s="26"/>
      <c r="H36" s="71">
        <f t="shared" si="28"/>
        <v>0</v>
      </c>
      <c r="I36" s="105"/>
      <c r="J36" s="11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7">
        <f t="shared" si="29"/>
        <v>0</v>
      </c>
      <c r="AA36" s="28"/>
      <c r="AB36" s="28"/>
      <c r="AC36" s="9">
        <f>SUM(AA36+AB36)</f>
        <v>0</v>
      </c>
      <c r="AD36" s="126"/>
      <c r="AE36" s="16"/>
    </row>
    <row r="37" spans="1:31" ht="15" customHeight="1" x14ac:dyDescent="0.2">
      <c r="A37" s="235" t="s">
        <v>258</v>
      </c>
      <c r="B37" s="75"/>
      <c r="C37" s="26"/>
      <c r="D37" s="26"/>
      <c r="E37" s="26"/>
      <c r="F37" s="26"/>
      <c r="G37" s="26"/>
      <c r="H37" s="71">
        <f t="shared" si="28"/>
        <v>0</v>
      </c>
      <c r="I37" s="105"/>
      <c r="J37" s="11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7">
        <f t="shared" si="29"/>
        <v>0</v>
      </c>
      <c r="AA37" s="28"/>
      <c r="AB37" s="28"/>
      <c r="AC37" s="9">
        <f t="shared" si="30"/>
        <v>0</v>
      </c>
      <c r="AD37" s="126"/>
      <c r="AE37" s="16"/>
    </row>
    <row r="38" spans="1:31" ht="15" customHeight="1" x14ac:dyDescent="0.2">
      <c r="A38" s="235" t="s">
        <v>259</v>
      </c>
      <c r="B38" s="75"/>
      <c r="C38" s="26"/>
      <c r="D38" s="26"/>
      <c r="E38" s="26"/>
      <c r="F38" s="26"/>
      <c r="G38" s="26"/>
      <c r="H38" s="71">
        <f t="shared" si="28"/>
        <v>0</v>
      </c>
      <c r="I38" s="105"/>
      <c r="J38" s="11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7">
        <f t="shared" si="29"/>
        <v>0</v>
      </c>
      <c r="AA38" s="28"/>
      <c r="AB38" s="28"/>
      <c r="AC38" s="9">
        <f t="shared" si="30"/>
        <v>0</v>
      </c>
      <c r="AD38" s="126"/>
      <c r="AE38" s="16"/>
    </row>
    <row r="39" spans="1:31" ht="15" customHeight="1" x14ac:dyDescent="0.2">
      <c r="A39" s="277" t="s">
        <v>260</v>
      </c>
      <c r="B39" s="76"/>
      <c r="C39" s="34"/>
      <c r="D39" s="34"/>
      <c r="E39" s="34"/>
      <c r="F39" s="34"/>
      <c r="G39" s="34"/>
      <c r="H39" s="96">
        <f t="shared" si="28"/>
        <v>0</v>
      </c>
      <c r="I39" s="107"/>
      <c r="J39" s="118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27">
        <f t="shared" si="29"/>
        <v>0</v>
      </c>
      <c r="AA39" s="28"/>
      <c r="AB39" s="36"/>
      <c r="AC39" s="9">
        <f>SUM(AA39+AB39)</f>
        <v>0</v>
      </c>
      <c r="AD39" s="262"/>
      <c r="AE39" s="252"/>
    </row>
    <row r="40" spans="1:31" ht="15" customHeight="1" x14ac:dyDescent="0.2">
      <c r="A40" s="236" t="s">
        <v>261</v>
      </c>
      <c r="B40" s="72">
        <f t="shared" ref="B40:X40" si="31">SUM(B41)</f>
        <v>0</v>
      </c>
      <c r="C40" s="30">
        <f>SUM(C41)</f>
        <v>0</v>
      </c>
      <c r="D40" s="30">
        <f t="shared" si="31"/>
        <v>0</v>
      </c>
      <c r="E40" s="30">
        <f>SUM(E41)</f>
        <v>0</v>
      </c>
      <c r="F40" s="30">
        <f>SUM(F41)</f>
        <v>0</v>
      </c>
      <c r="G40" s="30">
        <f t="shared" si="31"/>
        <v>0</v>
      </c>
      <c r="H40" s="95">
        <f t="shared" si="31"/>
        <v>0</v>
      </c>
      <c r="I40" s="106">
        <f>SUM(I41)</f>
        <v>0</v>
      </c>
      <c r="J40" s="117">
        <f t="shared" si="31"/>
        <v>0</v>
      </c>
      <c r="K40" s="30">
        <f t="shared" si="31"/>
        <v>0</v>
      </c>
      <c r="L40" s="30">
        <f>SUM(L41)</f>
        <v>0</v>
      </c>
      <c r="M40" s="30">
        <f t="shared" si="31"/>
        <v>0</v>
      </c>
      <c r="N40" s="30">
        <f>SUM(N41)</f>
        <v>0</v>
      </c>
      <c r="O40" s="30">
        <f t="shared" si="31"/>
        <v>0</v>
      </c>
      <c r="P40" s="30">
        <f t="shared" si="31"/>
        <v>0</v>
      </c>
      <c r="Q40" s="30">
        <f t="shared" ref="Q40:W40" si="32">SUM(Q41)</f>
        <v>0</v>
      </c>
      <c r="R40" s="30">
        <f t="shared" si="32"/>
        <v>0</v>
      </c>
      <c r="S40" s="30">
        <f t="shared" si="32"/>
        <v>0</v>
      </c>
      <c r="T40" s="30">
        <f t="shared" si="32"/>
        <v>0</v>
      </c>
      <c r="U40" s="30">
        <f t="shared" si="32"/>
        <v>0</v>
      </c>
      <c r="V40" s="30">
        <f t="shared" si="32"/>
        <v>0</v>
      </c>
      <c r="W40" s="30">
        <f t="shared" si="32"/>
        <v>0</v>
      </c>
      <c r="X40" s="30">
        <f t="shared" si="31"/>
        <v>0</v>
      </c>
      <c r="Y40" s="30">
        <f t="shared" ref="Y40:AC40" si="33">SUM(Y41)</f>
        <v>0</v>
      </c>
      <c r="Z40" s="42">
        <f t="shared" si="33"/>
        <v>0</v>
      </c>
      <c r="AA40" s="43">
        <f>SUM(AA41)</f>
        <v>0</v>
      </c>
      <c r="AB40" s="33">
        <f>SUM(AB41)</f>
        <v>0</v>
      </c>
      <c r="AC40" s="15">
        <f t="shared" si="33"/>
        <v>0</v>
      </c>
      <c r="AD40" s="260"/>
      <c r="AE40" s="261"/>
    </row>
    <row r="41" spans="1:31" ht="15" customHeight="1" x14ac:dyDescent="0.2">
      <c r="A41" s="277" t="s">
        <v>262</v>
      </c>
      <c r="B41" s="73"/>
      <c r="C41" s="34"/>
      <c r="D41" s="34"/>
      <c r="E41" s="34"/>
      <c r="F41" s="34"/>
      <c r="G41" s="34"/>
      <c r="H41" s="96">
        <f>SUM(B41:F41)</f>
        <v>0</v>
      </c>
      <c r="I41" s="107"/>
      <c r="J41" s="118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27">
        <f>SUM(J41:X41)</f>
        <v>0</v>
      </c>
      <c r="AA41" s="28"/>
      <c r="AB41" s="37"/>
      <c r="AC41" s="5">
        <f>SUM(H41+Z41+AA41+AB41)</f>
        <v>0</v>
      </c>
      <c r="AD41" s="262"/>
      <c r="AE41" s="252"/>
    </row>
    <row r="42" spans="1:31" ht="15" customHeight="1" x14ac:dyDescent="0.2">
      <c r="A42" s="236" t="s">
        <v>263</v>
      </c>
      <c r="B42" s="72">
        <f>SUM(B43:B44)</f>
        <v>0</v>
      </c>
      <c r="C42" s="30">
        <f>SUM(C43:C44)</f>
        <v>0</v>
      </c>
      <c r="D42" s="30">
        <f t="shared" ref="D42" si="34">SUM(D43:D44)</f>
        <v>0</v>
      </c>
      <c r="E42" s="30">
        <f>SUM(E43:E44)</f>
        <v>0</v>
      </c>
      <c r="F42" s="30">
        <f>SUM(F43:F44)</f>
        <v>0</v>
      </c>
      <c r="G42" s="30">
        <f t="shared" ref="G42:AC42" si="35">SUM(G43:G44)</f>
        <v>0</v>
      </c>
      <c r="H42" s="95">
        <f t="shared" si="35"/>
        <v>0</v>
      </c>
      <c r="I42" s="106">
        <f>SUM(I43:I44)</f>
        <v>0</v>
      </c>
      <c r="J42" s="117">
        <f t="shared" si="35"/>
        <v>0</v>
      </c>
      <c r="K42" s="30">
        <f>SUM(K43:K44)</f>
        <v>0</v>
      </c>
      <c r="L42" s="30">
        <f>SUM(L43:L44)</f>
        <v>0</v>
      </c>
      <c r="M42" s="30">
        <f t="shared" si="35"/>
        <v>0</v>
      </c>
      <c r="N42" s="30">
        <f>SUM(N43:N44)</f>
        <v>0</v>
      </c>
      <c r="O42" s="30">
        <f t="shared" si="35"/>
        <v>0</v>
      </c>
      <c r="P42" s="30">
        <f t="shared" ref="P42" si="36">SUM(P43:P44)</f>
        <v>0</v>
      </c>
      <c r="Q42" s="30">
        <f t="shared" ref="Q42:W42" si="37">SUM(Q43:Q44)</f>
        <v>0</v>
      </c>
      <c r="R42" s="30">
        <f>SUM(R43:R44)</f>
        <v>0</v>
      </c>
      <c r="S42" s="30">
        <f t="shared" si="37"/>
        <v>0</v>
      </c>
      <c r="T42" s="30">
        <f t="shared" si="37"/>
        <v>0</v>
      </c>
      <c r="U42" s="30">
        <f t="shared" si="37"/>
        <v>0</v>
      </c>
      <c r="V42" s="30">
        <f t="shared" ref="V42" si="38">SUM(V43:V44)</f>
        <v>0</v>
      </c>
      <c r="W42" s="30">
        <f t="shared" si="37"/>
        <v>0</v>
      </c>
      <c r="X42" s="30">
        <f t="shared" ref="X42" si="39">SUM(X43:X44)</f>
        <v>0</v>
      </c>
      <c r="Y42" s="30">
        <f t="shared" si="35"/>
        <v>0</v>
      </c>
      <c r="Z42" s="42">
        <f t="shared" si="35"/>
        <v>0</v>
      </c>
      <c r="AA42" s="43">
        <f t="shared" si="35"/>
        <v>0</v>
      </c>
      <c r="AB42" s="33">
        <f t="shared" si="35"/>
        <v>0</v>
      </c>
      <c r="AC42" s="15">
        <f t="shared" si="35"/>
        <v>0</v>
      </c>
      <c r="AD42" s="126"/>
      <c r="AE42" s="16"/>
    </row>
    <row r="43" spans="1:31" ht="15" customHeight="1" x14ac:dyDescent="0.2">
      <c r="A43" s="235" t="s">
        <v>264</v>
      </c>
      <c r="B43" s="70"/>
      <c r="C43" s="26"/>
      <c r="D43" s="26"/>
      <c r="E43" s="26"/>
      <c r="F43" s="26"/>
      <c r="G43" s="26"/>
      <c r="H43" s="71">
        <f>SUM(B43:F43)</f>
        <v>0</v>
      </c>
      <c r="I43" s="105"/>
      <c r="J43" s="11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7">
        <f>SUM(J43:X43)</f>
        <v>0</v>
      </c>
      <c r="AA43" s="28"/>
      <c r="AB43" s="29"/>
      <c r="AC43" s="9">
        <f t="shared" ref="AC43:AC44" si="40">SUM(AA43+AB43)</f>
        <v>0</v>
      </c>
      <c r="AD43" s="126"/>
      <c r="AE43" s="16"/>
    </row>
    <row r="44" spans="1:31" ht="15" customHeight="1" x14ac:dyDescent="0.2">
      <c r="A44" s="277" t="s">
        <v>265</v>
      </c>
      <c r="B44" s="73"/>
      <c r="C44" s="34"/>
      <c r="D44" s="34"/>
      <c r="E44" s="34"/>
      <c r="F44" s="34"/>
      <c r="G44" s="34"/>
      <c r="H44" s="96">
        <f>SUM(B44:F44)</f>
        <v>0</v>
      </c>
      <c r="I44" s="107"/>
      <c r="J44" s="118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27">
        <f>SUM(J44:X44)</f>
        <v>0</v>
      </c>
      <c r="AA44" s="28"/>
      <c r="AB44" s="37"/>
      <c r="AC44" s="9">
        <f t="shared" si="40"/>
        <v>0</v>
      </c>
      <c r="AD44" s="126"/>
      <c r="AE44" s="16"/>
    </row>
    <row r="45" spans="1:31" ht="15" customHeight="1" x14ac:dyDescent="0.2">
      <c r="A45" s="236" t="s">
        <v>266</v>
      </c>
      <c r="B45" s="72">
        <f>SUM(B46:B47)</f>
        <v>0</v>
      </c>
      <c r="C45" s="30">
        <f>SUM(C46:C47)</f>
        <v>0</v>
      </c>
      <c r="D45" s="30">
        <f t="shared" ref="D45" si="41">SUM(D46:D47)</f>
        <v>0</v>
      </c>
      <c r="E45" s="30">
        <f>SUM(E46:E47)</f>
        <v>0</v>
      </c>
      <c r="F45" s="30">
        <f>SUM(F46:F47)</f>
        <v>0</v>
      </c>
      <c r="G45" s="30">
        <f t="shared" ref="G45:AC45" si="42">SUM(G46:G47)</f>
        <v>0</v>
      </c>
      <c r="H45" s="95">
        <f t="shared" si="42"/>
        <v>0</v>
      </c>
      <c r="I45" s="106">
        <f>SUM(I46:I47)</f>
        <v>0</v>
      </c>
      <c r="J45" s="117">
        <f t="shared" si="42"/>
        <v>0</v>
      </c>
      <c r="K45" s="30">
        <f>SUM(K46:K47)</f>
        <v>0</v>
      </c>
      <c r="L45" s="30">
        <f>SUM(L46:L47)</f>
        <v>0</v>
      </c>
      <c r="M45" s="30">
        <f t="shared" si="42"/>
        <v>0</v>
      </c>
      <c r="N45" s="30">
        <f>SUM(N46:N47)</f>
        <v>0</v>
      </c>
      <c r="O45" s="30">
        <f t="shared" ref="O45" si="43">SUM(O46:O47)</f>
        <v>0</v>
      </c>
      <c r="P45" s="30">
        <f t="shared" ref="P45" si="44">SUM(P46:P47)</f>
        <v>0</v>
      </c>
      <c r="Q45" s="30">
        <f t="shared" ref="Q45:W45" si="45">SUM(Q46:Q47)</f>
        <v>0</v>
      </c>
      <c r="R45" s="30">
        <f>SUM(R46:R47)</f>
        <v>0</v>
      </c>
      <c r="S45" s="30">
        <f t="shared" si="45"/>
        <v>0</v>
      </c>
      <c r="T45" s="30">
        <f t="shared" si="45"/>
        <v>0</v>
      </c>
      <c r="U45" s="30">
        <f t="shared" si="45"/>
        <v>0</v>
      </c>
      <c r="V45" s="30">
        <f t="shared" ref="V45" si="46">SUM(V46:V47)</f>
        <v>0</v>
      </c>
      <c r="W45" s="30">
        <f t="shared" si="45"/>
        <v>0</v>
      </c>
      <c r="X45" s="30">
        <f t="shared" ref="X45" si="47">SUM(X46:X47)</f>
        <v>0</v>
      </c>
      <c r="Y45" s="30">
        <f t="shared" si="42"/>
        <v>0</v>
      </c>
      <c r="Z45" s="42">
        <f t="shared" si="42"/>
        <v>0</v>
      </c>
      <c r="AA45" s="43">
        <f>SUM(AA46:AA47)</f>
        <v>300500</v>
      </c>
      <c r="AB45" s="33">
        <f t="shared" ref="AB45" si="48">SUM(AB46:AB47)</f>
        <v>0</v>
      </c>
      <c r="AC45" s="15">
        <f t="shared" si="42"/>
        <v>300500</v>
      </c>
      <c r="AD45" s="260"/>
      <c r="AE45" s="261"/>
    </row>
    <row r="46" spans="1:31" ht="15" customHeight="1" x14ac:dyDescent="0.2">
      <c r="A46" s="235" t="s">
        <v>267</v>
      </c>
      <c r="B46" s="70"/>
      <c r="C46" s="26"/>
      <c r="D46" s="26"/>
      <c r="E46" s="26"/>
      <c r="F46" s="26"/>
      <c r="G46" s="71">
        <v>0</v>
      </c>
      <c r="H46" s="71">
        <v>0</v>
      </c>
      <c r="I46" s="105"/>
      <c r="J46" s="11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7">
        <f>SUM(J46:X46)</f>
        <v>0</v>
      </c>
      <c r="AA46" s="28">
        <v>500</v>
      </c>
      <c r="AB46" s="29"/>
      <c r="AC46" s="9">
        <f t="shared" ref="AC46" si="49">SUM(AA46+AB46)</f>
        <v>500</v>
      </c>
      <c r="AD46" s="126" t="s">
        <v>140</v>
      </c>
      <c r="AE46" s="16"/>
    </row>
    <row r="47" spans="1:31" ht="15" customHeight="1" x14ac:dyDescent="0.2">
      <c r="A47" s="277" t="s">
        <v>268</v>
      </c>
      <c r="B47" s="70"/>
      <c r="C47" s="26"/>
      <c r="D47" s="26"/>
      <c r="E47" s="26"/>
      <c r="F47" s="26"/>
      <c r="G47" s="71">
        <v>0</v>
      </c>
      <c r="H47" s="337">
        <v>0</v>
      </c>
      <c r="I47" s="105"/>
      <c r="J47" s="11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7">
        <f>SUM(J47:X47)</f>
        <v>0</v>
      </c>
      <c r="AA47" s="28">
        <v>300000</v>
      </c>
      <c r="AB47" s="29"/>
      <c r="AC47" s="9">
        <f>SUM(AA47+AB47)</f>
        <v>300000</v>
      </c>
      <c r="AD47" s="262"/>
      <c r="AE47" s="252"/>
    </row>
    <row r="48" spans="1:31" ht="15" customHeight="1" x14ac:dyDescent="0.2">
      <c r="A48" s="236" t="s">
        <v>269</v>
      </c>
      <c r="B48" s="119">
        <v>0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98">
        <v>0</v>
      </c>
      <c r="I48" s="108">
        <v>0</v>
      </c>
      <c r="J48" s="119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42">
        <f>SUM(J48:X48)</f>
        <v>0</v>
      </c>
      <c r="AA48" s="43">
        <v>5000000</v>
      </c>
      <c r="AB48" s="43">
        <v>0</v>
      </c>
      <c r="AC48" s="12">
        <v>0</v>
      </c>
      <c r="AD48" s="126"/>
      <c r="AE48" s="16"/>
    </row>
    <row r="49" spans="1:31" ht="15" customHeight="1" x14ac:dyDescent="0.2">
      <c r="A49" s="279" t="s">
        <v>282</v>
      </c>
      <c r="B49" s="119"/>
      <c r="C49" s="38"/>
      <c r="D49" s="38"/>
      <c r="E49" s="38"/>
      <c r="F49" s="38"/>
      <c r="G49" s="38"/>
      <c r="H49" s="98"/>
      <c r="I49" s="108"/>
      <c r="J49" s="119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42"/>
      <c r="AA49" s="338">
        <v>0</v>
      </c>
      <c r="AB49" s="246"/>
      <c r="AC49" s="12"/>
      <c r="AD49" s="263"/>
      <c r="AE49" s="258"/>
    </row>
    <row r="50" spans="1:31" ht="15" customHeight="1" thickBot="1" x14ac:dyDescent="0.25">
      <c r="A50" s="280" t="s">
        <v>32</v>
      </c>
      <c r="B50" s="238">
        <f>SUM(B10,B12,B23,B32,B40,B42,B45)</f>
        <v>155000</v>
      </c>
      <c r="C50" s="239">
        <f>SUM(C10,C12,C23,C32,C40,C42,C45)</f>
        <v>0</v>
      </c>
      <c r="D50" s="239">
        <f t="shared" ref="D50" si="50">SUM(D10,D12,D23,D32,D40,D42,D45)</f>
        <v>50000</v>
      </c>
      <c r="E50" s="239">
        <f>SUM(E10,E12,E23,E32,E40,E42,E45)</f>
        <v>2000000</v>
      </c>
      <c r="F50" s="239">
        <f>SUM(F10,F12,F23,F32,F40,F42,F45)</f>
        <v>50000</v>
      </c>
      <c r="G50" s="239">
        <f>SUM(G10,G12,G23,G32,G40,G42,G45)</f>
        <v>0</v>
      </c>
      <c r="H50" s="240">
        <f>SUM(H10,H12,H20,H23,H32,H40,H42,H45)</f>
        <v>2255000</v>
      </c>
      <c r="I50" s="241">
        <f>SUM(I10,I12,I23,I32,I40,I42,I45)</f>
        <v>150000</v>
      </c>
      <c r="J50" s="242">
        <f>SUM(J10,J12,J23,J32,J40,J42,J45)</f>
        <v>160000</v>
      </c>
      <c r="K50" s="239">
        <f>SUM(K10,K12,K23,K32,K40,K42,K45)</f>
        <v>17000</v>
      </c>
      <c r="L50" s="239">
        <f>SUM(L10,L12,L23,L32,L40,L42,L45)</f>
        <v>200000</v>
      </c>
      <c r="M50" s="239">
        <f t="shared" ref="M50:Y50" si="51">SUM(M10,M12,M23,M32,M40,M42,M45)</f>
        <v>3000</v>
      </c>
      <c r="N50" s="239">
        <f>SUM(N10,N12,N23,N32,N40,N42,N45)</f>
        <v>0</v>
      </c>
      <c r="O50" s="239">
        <f t="shared" si="51"/>
        <v>10000</v>
      </c>
      <c r="P50" s="239">
        <f t="shared" ref="P50" si="52">SUM(P10,P12,P23,P32,P40,P42,P45)</f>
        <v>50000</v>
      </c>
      <c r="Q50" s="239">
        <f t="shared" ref="Q50:W50" si="53">SUM(Q10,Q12,Q23,Q32,Q40,Q42,Q45)</f>
        <v>120000</v>
      </c>
      <c r="R50" s="239">
        <f>SUM(R10,R12,R23,R32,R40,R42,R45)</f>
        <v>1100000</v>
      </c>
      <c r="S50" s="239">
        <f t="shared" si="53"/>
        <v>0</v>
      </c>
      <c r="T50" s="239">
        <f t="shared" si="53"/>
        <v>0</v>
      </c>
      <c r="U50" s="239">
        <f t="shared" si="53"/>
        <v>2700</v>
      </c>
      <c r="V50" s="239">
        <f t="shared" ref="V50" si="54">SUM(V10,V12,V23,V32,V40,V42,V45)</f>
        <v>0</v>
      </c>
      <c r="W50" s="239">
        <f t="shared" si="53"/>
        <v>30000</v>
      </c>
      <c r="X50" s="239">
        <f t="shared" ref="X50" si="55">SUM(X10,X12,X23,X32,X40,X42,X45)</f>
        <v>150000</v>
      </c>
      <c r="Y50" s="239">
        <f t="shared" si="51"/>
        <v>0</v>
      </c>
      <c r="Z50" s="243">
        <f>SUM(Z10,Z12,Z23,Z32,Z40,Z42,Z45)</f>
        <v>1992700</v>
      </c>
      <c r="AA50" s="245">
        <f>SUM(AA10,AA12,AA23,AA40,AA42,AA45,AA20,AA48,AA49)</f>
        <v>9020773</v>
      </c>
      <c r="AB50" s="245">
        <f>SUM(AB10,AB12,AB23,AB32,AB40,AB42,AB45,)</f>
        <v>-4157700</v>
      </c>
      <c r="AC50" s="340">
        <f>SUM(H50+Z50+AA50+AB50)</f>
        <v>9110773</v>
      </c>
      <c r="AD50" s="274"/>
      <c r="AE50" s="275"/>
    </row>
    <row r="51" spans="1:31" ht="15" customHeight="1" x14ac:dyDescent="0.2">
      <c r="A51" s="69" t="s">
        <v>33</v>
      </c>
      <c r="B51" s="70"/>
      <c r="C51" s="26"/>
      <c r="D51" s="26"/>
      <c r="E51" s="26"/>
      <c r="F51" s="26"/>
      <c r="G51" s="26"/>
      <c r="H51" s="71"/>
      <c r="I51" s="105"/>
      <c r="J51" s="11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7"/>
      <c r="AA51" s="28"/>
      <c r="AB51" s="29"/>
      <c r="AC51" s="5"/>
      <c r="AD51" s="126"/>
      <c r="AE51" s="16"/>
    </row>
    <row r="52" spans="1:31" ht="15" customHeight="1" x14ac:dyDescent="0.2">
      <c r="A52" s="236" t="s">
        <v>224</v>
      </c>
      <c r="B52" s="30">
        <f>SUM(B53,B72,B74)</f>
        <v>155000</v>
      </c>
      <c r="C52" s="30">
        <f>SUM(C53,C72,C74)</f>
        <v>0</v>
      </c>
      <c r="D52" s="30">
        <f t="shared" ref="D52" si="56">SUM(D53,D72,D74)</f>
        <v>50000</v>
      </c>
      <c r="E52" s="30">
        <f>SUM(E53,E72,E74)</f>
        <v>2000000</v>
      </c>
      <c r="F52" s="30">
        <f>SUM(F53,F72,F74)</f>
        <v>50000</v>
      </c>
      <c r="G52" s="30">
        <v>0</v>
      </c>
      <c r="H52" s="95">
        <f>SUM(H53,H72,H74)</f>
        <v>2255000</v>
      </c>
      <c r="I52" s="106">
        <f>SUM(I53,I72,I74)</f>
        <v>150000</v>
      </c>
      <c r="J52" s="335">
        <f t="shared" ref="J52:Y52" si="57">SUM(J53,J72,J74)</f>
        <v>160000</v>
      </c>
      <c r="K52" s="30">
        <f>SUM(K53,K72,K74)</f>
        <v>17000</v>
      </c>
      <c r="L52" s="30">
        <f>SUM(L53,L72,L74)</f>
        <v>200000</v>
      </c>
      <c r="M52" s="30">
        <f t="shared" si="57"/>
        <v>3000</v>
      </c>
      <c r="N52" s="30">
        <f>SUM(N53,N72,N74)</f>
        <v>0</v>
      </c>
      <c r="O52" s="30">
        <f t="shared" si="57"/>
        <v>10000</v>
      </c>
      <c r="P52" s="30">
        <f t="shared" ref="P52" si="58">SUM(P53,P72,P74)</f>
        <v>50000</v>
      </c>
      <c r="Q52" s="30">
        <f t="shared" ref="Q52:W52" si="59">SUM(Q53,Q72,Q74)</f>
        <v>120000</v>
      </c>
      <c r="R52" s="30">
        <f>SUM(R53,R72,R74)</f>
        <v>1100000</v>
      </c>
      <c r="S52" s="30">
        <f t="shared" si="59"/>
        <v>0</v>
      </c>
      <c r="T52" s="30">
        <f t="shared" si="59"/>
        <v>0</v>
      </c>
      <c r="U52" s="30">
        <f t="shared" si="59"/>
        <v>2700</v>
      </c>
      <c r="V52" s="30">
        <f t="shared" ref="V52" si="60">SUM(V53,V72,V74)</f>
        <v>0</v>
      </c>
      <c r="W52" s="336">
        <f t="shared" si="59"/>
        <v>30000</v>
      </c>
      <c r="X52" s="335">
        <f t="shared" ref="X52" si="61">SUM(X53,X72,X74)</f>
        <v>150000</v>
      </c>
      <c r="Y52" s="30">
        <f t="shared" si="57"/>
        <v>0</v>
      </c>
      <c r="Z52" s="31">
        <f>SUM(Z53,Z72,Z74)</f>
        <v>1992700</v>
      </c>
      <c r="AA52" s="32">
        <f>SUM(AA53,AA72,AA74)</f>
        <v>4247700</v>
      </c>
      <c r="AB52" s="33">
        <f>SUM(AB53,AB72,AB74)</f>
        <v>0</v>
      </c>
      <c r="AC52" s="6">
        <f>SUM(AC53,AC72,AC74)</f>
        <v>4247700</v>
      </c>
      <c r="AD52" s="126"/>
      <c r="AE52" s="16"/>
    </row>
    <row r="53" spans="1:31" ht="15" customHeight="1" x14ac:dyDescent="0.2">
      <c r="A53" s="69" t="s">
        <v>225</v>
      </c>
      <c r="B53" s="70">
        <f>SUM(B55:B71)</f>
        <v>149594</v>
      </c>
      <c r="C53" s="93">
        <v>0</v>
      </c>
      <c r="D53" s="26">
        <f t="shared" ref="D53:G53" si="62">SUM(D55:D71)</f>
        <v>50000</v>
      </c>
      <c r="E53" s="26">
        <f>SUM(E55:E71)</f>
        <v>2000000</v>
      </c>
      <c r="F53" s="26">
        <f>SUM(F55:F71)</f>
        <v>50000</v>
      </c>
      <c r="G53" s="26">
        <f t="shared" si="62"/>
        <v>0</v>
      </c>
      <c r="H53" s="93">
        <f>SUM(H55:H71)</f>
        <v>2249594</v>
      </c>
      <c r="I53" s="105">
        <f>SUM(I55:I71)</f>
        <v>150000</v>
      </c>
      <c r="J53" s="116">
        <f t="shared" ref="J53:Y53" si="63">SUM(J55:J71)</f>
        <v>160000</v>
      </c>
      <c r="K53" s="93">
        <f t="shared" si="63"/>
        <v>17000</v>
      </c>
      <c r="L53" s="26">
        <f>SUM(L55:L71)</f>
        <v>200000</v>
      </c>
      <c r="M53" s="93">
        <f t="shared" si="63"/>
        <v>3000</v>
      </c>
      <c r="N53" s="26">
        <f t="shared" si="63"/>
        <v>0</v>
      </c>
      <c r="O53" s="26">
        <f t="shared" si="63"/>
        <v>10000</v>
      </c>
      <c r="P53" s="26">
        <f t="shared" ref="P53:Q53" si="64">SUM(P55:P71)</f>
        <v>50000</v>
      </c>
      <c r="Q53" s="26">
        <f t="shared" si="64"/>
        <v>120000</v>
      </c>
      <c r="R53" s="26">
        <f>SUM(R55:R71)</f>
        <v>1100000</v>
      </c>
      <c r="S53" s="26">
        <f t="shared" si="63"/>
        <v>0</v>
      </c>
      <c r="T53" s="26">
        <f t="shared" ref="T53" si="65">SUM(T55:T71)</f>
        <v>0</v>
      </c>
      <c r="U53" s="26">
        <f t="shared" si="63"/>
        <v>2700</v>
      </c>
      <c r="V53" s="26">
        <f t="shared" ref="V53" si="66">SUM(V55:V71)</f>
        <v>0</v>
      </c>
      <c r="W53" s="26">
        <f>SUM(W55:W71)</f>
        <v>30000</v>
      </c>
      <c r="X53" s="26">
        <f>SUM(X55:X71)</f>
        <v>150000</v>
      </c>
      <c r="Y53" s="26">
        <f t="shared" si="63"/>
        <v>0</v>
      </c>
      <c r="Z53" s="27">
        <f>SUM(Z55:Z69)</f>
        <v>1992700</v>
      </c>
      <c r="AA53" s="28">
        <f>SUM(AA54:AA70)</f>
        <v>4242294</v>
      </c>
      <c r="AB53" s="29">
        <f>SUM(AB54:AB69)</f>
        <v>0</v>
      </c>
      <c r="AC53" s="9">
        <f>SUM(AC54:AC70)</f>
        <v>4242294</v>
      </c>
      <c r="AD53" s="126"/>
      <c r="AE53" s="16"/>
    </row>
    <row r="54" spans="1:31" s="316" customFormat="1" ht="15" customHeight="1" x14ac:dyDescent="0.2">
      <c r="A54" s="334" t="s">
        <v>80</v>
      </c>
      <c r="B54" s="70">
        <v>65000</v>
      </c>
      <c r="C54" s="26"/>
      <c r="D54" s="26">
        <v>50000</v>
      </c>
      <c r="E54" s="26">
        <v>2000000</v>
      </c>
      <c r="F54" s="26">
        <v>50000</v>
      </c>
      <c r="G54" s="26"/>
      <c r="H54" s="71">
        <f t="shared" ref="H54:H69" si="67">SUM(B54:F54)</f>
        <v>2165000</v>
      </c>
      <c r="I54" s="105">
        <v>150000</v>
      </c>
      <c r="J54" s="116">
        <v>160000</v>
      </c>
      <c r="K54" s="26">
        <v>17000</v>
      </c>
      <c r="L54" s="26">
        <v>200000</v>
      </c>
      <c r="M54" s="26">
        <v>3000</v>
      </c>
      <c r="N54" s="26"/>
      <c r="O54" s="26">
        <v>10000</v>
      </c>
      <c r="P54" s="26">
        <v>50000</v>
      </c>
      <c r="Q54" s="26">
        <v>120000</v>
      </c>
      <c r="R54" s="26">
        <v>1800000</v>
      </c>
      <c r="S54" s="26"/>
      <c r="T54" s="26"/>
      <c r="U54" s="26">
        <v>2700</v>
      </c>
      <c r="V54" s="26"/>
      <c r="W54" s="26">
        <v>30000</v>
      </c>
      <c r="X54" s="26">
        <v>150000</v>
      </c>
      <c r="Y54" s="26">
        <v>0</v>
      </c>
      <c r="Z54" s="27">
        <f>SUM(I54:X54)</f>
        <v>2692700</v>
      </c>
      <c r="AA54" s="29">
        <v>0</v>
      </c>
      <c r="AB54" s="29">
        <f>SUM(AA54)*-1</f>
        <v>0</v>
      </c>
      <c r="AC54" s="28">
        <f t="shared" ref="AC54:AC68" si="68">SUM(AA54+AB54)</f>
        <v>0</v>
      </c>
      <c r="AD54" s="314"/>
      <c r="AE54" s="315"/>
    </row>
    <row r="55" spans="1:31" s="316" customFormat="1" ht="15" customHeight="1" x14ac:dyDescent="0.2">
      <c r="A55" s="13" t="s">
        <v>81</v>
      </c>
      <c r="B55" s="70"/>
      <c r="C55" s="26"/>
      <c r="D55" s="26"/>
      <c r="E55" s="26"/>
      <c r="F55" s="26"/>
      <c r="G55" s="26"/>
      <c r="H55" s="71">
        <f t="shared" si="67"/>
        <v>0</v>
      </c>
      <c r="I55" s="105">
        <v>120000</v>
      </c>
      <c r="J55" s="116"/>
      <c r="K55" s="26"/>
      <c r="L55" s="26"/>
      <c r="M55" s="26"/>
      <c r="N55" s="26">
        <v>0</v>
      </c>
      <c r="O55" s="26">
        <v>10000</v>
      </c>
      <c r="P55" s="26"/>
      <c r="Q55" s="26">
        <v>0</v>
      </c>
      <c r="R55" s="26"/>
      <c r="S55" s="26">
        <v>0</v>
      </c>
      <c r="T55" s="26">
        <v>0</v>
      </c>
      <c r="U55" s="26">
        <v>0</v>
      </c>
      <c r="V55" s="26">
        <v>0</v>
      </c>
      <c r="W55" s="26">
        <v>30000</v>
      </c>
      <c r="X55" s="26">
        <v>90000</v>
      </c>
      <c r="Y55" s="26"/>
      <c r="Z55" s="27">
        <f>SUM(I55:X55)</f>
        <v>250000</v>
      </c>
      <c r="AA55" s="29">
        <f t="shared" ref="AA55:AA74" si="69">SUM(H55+Z55)</f>
        <v>250000</v>
      </c>
      <c r="AB55" s="29"/>
      <c r="AC55" s="28">
        <f>SUM(AA55+AB55)</f>
        <v>250000</v>
      </c>
      <c r="AD55" s="314"/>
      <c r="AE55" s="315"/>
    </row>
    <row r="56" spans="1:31" s="316" customFormat="1" ht="15" customHeight="1" x14ac:dyDescent="0.2">
      <c r="A56" s="13" t="s">
        <v>128</v>
      </c>
      <c r="B56" s="70"/>
      <c r="C56" s="26"/>
      <c r="D56" s="26">
        <v>50000</v>
      </c>
      <c r="E56" s="26">
        <v>2000000</v>
      </c>
      <c r="F56" s="26">
        <v>50000</v>
      </c>
      <c r="G56" s="26"/>
      <c r="H56" s="71">
        <f t="shared" si="67"/>
        <v>2100000</v>
      </c>
      <c r="I56" s="105">
        <v>25000</v>
      </c>
      <c r="J56" s="116">
        <v>160000</v>
      </c>
      <c r="K56" s="26"/>
      <c r="L56" s="26">
        <v>200000</v>
      </c>
      <c r="M56" s="26"/>
      <c r="N56" s="26"/>
      <c r="O56" s="26"/>
      <c r="P56" s="323">
        <v>50000</v>
      </c>
      <c r="Q56" s="26">
        <v>120000</v>
      </c>
      <c r="R56" s="26">
        <v>1100000</v>
      </c>
      <c r="S56" s="26"/>
      <c r="T56" s="26"/>
      <c r="U56" s="26"/>
      <c r="V56" s="26"/>
      <c r="W56" s="26"/>
      <c r="X56" s="26">
        <v>55000</v>
      </c>
      <c r="Y56" s="26"/>
      <c r="Z56" s="27">
        <f>SUM(I56:X56)</f>
        <v>1710000</v>
      </c>
      <c r="AA56" s="29">
        <f t="shared" si="69"/>
        <v>3810000</v>
      </c>
      <c r="AB56" s="29"/>
      <c r="AC56" s="28">
        <f t="shared" si="68"/>
        <v>3810000</v>
      </c>
      <c r="AD56" s="314"/>
      <c r="AE56" s="315"/>
    </row>
    <row r="57" spans="1:31" ht="15" customHeight="1" x14ac:dyDescent="0.2">
      <c r="A57" s="13" t="s">
        <v>82</v>
      </c>
      <c r="B57" s="70"/>
      <c r="C57" s="26"/>
      <c r="D57" s="26"/>
      <c r="E57" s="26"/>
      <c r="F57" s="26"/>
      <c r="G57" s="26"/>
      <c r="H57" s="71">
        <f t="shared" si="67"/>
        <v>0</v>
      </c>
      <c r="I57" s="105"/>
      <c r="J57" s="11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7">
        <f>SUM(J57:X57)</f>
        <v>0</v>
      </c>
      <c r="AA57" s="29">
        <f t="shared" si="69"/>
        <v>0</v>
      </c>
      <c r="AB57" s="29"/>
      <c r="AC57" s="9">
        <f t="shared" si="68"/>
        <v>0</v>
      </c>
      <c r="AD57" s="126"/>
      <c r="AE57" s="16"/>
    </row>
    <row r="58" spans="1:31" ht="15" customHeight="1" x14ac:dyDescent="0.2">
      <c r="A58" s="13" t="s">
        <v>83</v>
      </c>
      <c r="B58" s="70"/>
      <c r="C58" s="26"/>
      <c r="D58" s="26"/>
      <c r="E58" s="26"/>
      <c r="F58" s="26"/>
      <c r="G58" s="26"/>
      <c r="H58" s="71">
        <f t="shared" si="67"/>
        <v>0</v>
      </c>
      <c r="I58" s="105"/>
      <c r="J58" s="11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7">
        <f>SUM(J58:X58)</f>
        <v>0</v>
      </c>
      <c r="AA58" s="29">
        <f t="shared" si="69"/>
        <v>0</v>
      </c>
      <c r="AB58" s="29"/>
      <c r="AC58" s="9">
        <f t="shared" si="68"/>
        <v>0</v>
      </c>
      <c r="AD58" s="126"/>
      <c r="AE58" s="16"/>
    </row>
    <row r="59" spans="1:31" ht="15" customHeight="1" x14ac:dyDescent="0.2">
      <c r="A59" s="13" t="s">
        <v>84</v>
      </c>
      <c r="B59" s="70">
        <v>144418</v>
      </c>
      <c r="C59" s="26"/>
      <c r="D59" s="26"/>
      <c r="E59" s="26"/>
      <c r="F59" s="26"/>
      <c r="G59" s="26"/>
      <c r="H59" s="71">
        <f t="shared" si="67"/>
        <v>144418</v>
      </c>
      <c r="I59" s="105"/>
      <c r="J59" s="11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7">
        <f>SUM(J59:X59)</f>
        <v>0</v>
      </c>
      <c r="AA59" s="29">
        <f t="shared" si="69"/>
        <v>144418</v>
      </c>
      <c r="AB59" s="29"/>
      <c r="AC59" s="9">
        <f>SUM(AA59+AB59)</f>
        <v>144418</v>
      </c>
      <c r="AD59" s="126"/>
      <c r="AE59" s="16"/>
    </row>
    <row r="60" spans="1:31" ht="15" customHeight="1" x14ac:dyDescent="0.2">
      <c r="A60" s="13" t="s">
        <v>85</v>
      </c>
      <c r="B60" s="70"/>
      <c r="C60" s="26"/>
      <c r="D60" s="26"/>
      <c r="E60" s="26"/>
      <c r="F60" s="26"/>
      <c r="G60" s="26"/>
      <c r="H60" s="71">
        <f t="shared" si="67"/>
        <v>0</v>
      </c>
      <c r="I60" s="105">
        <v>5000</v>
      </c>
      <c r="J60" s="116"/>
      <c r="K60" s="26">
        <v>17000</v>
      </c>
      <c r="L60" s="26"/>
      <c r="M60" s="26">
        <v>3000</v>
      </c>
      <c r="N60" s="26">
        <v>0</v>
      </c>
      <c r="O60" s="26"/>
      <c r="P60" s="26"/>
      <c r="Q60" s="26">
        <v>0</v>
      </c>
      <c r="R60" s="26"/>
      <c r="S60" s="26">
        <v>0</v>
      </c>
      <c r="T60" s="26">
        <v>0</v>
      </c>
      <c r="U60" s="26">
        <v>2700</v>
      </c>
      <c r="V60" s="26">
        <v>0</v>
      </c>
      <c r="W60" s="26"/>
      <c r="X60" s="26">
        <v>5000</v>
      </c>
      <c r="Y60" s="26"/>
      <c r="Z60" s="27">
        <f>SUM(I60:X60)</f>
        <v>32700</v>
      </c>
      <c r="AA60" s="29">
        <f t="shared" si="69"/>
        <v>32700</v>
      </c>
      <c r="AB60" s="29"/>
      <c r="AC60" s="9">
        <f t="shared" si="68"/>
        <v>32700</v>
      </c>
      <c r="AD60" s="126"/>
      <c r="AE60" s="16"/>
    </row>
    <row r="61" spans="1:31" ht="15" customHeight="1" x14ac:dyDescent="0.2">
      <c r="A61" s="13" t="s">
        <v>86</v>
      </c>
      <c r="B61" s="70"/>
      <c r="C61" s="26"/>
      <c r="D61" s="26"/>
      <c r="E61" s="26"/>
      <c r="F61" s="26"/>
      <c r="G61" s="26"/>
      <c r="H61" s="71">
        <f t="shared" si="67"/>
        <v>0</v>
      </c>
      <c r="I61" s="105"/>
      <c r="J61" s="11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7">
        <f t="shared" ref="Z61:Z74" si="70">SUM(J61:X61)</f>
        <v>0</v>
      </c>
      <c r="AA61" s="29">
        <f t="shared" si="69"/>
        <v>0</v>
      </c>
      <c r="AB61" s="29"/>
      <c r="AC61" s="9">
        <f t="shared" si="68"/>
        <v>0</v>
      </c>
      <c r="AD61" s="126"/>
      <c r="AE61" s="16"/>
    </row>
    <row r="62" spans="1:31" ht="15" customHeight="1" x14ac:dyDescent="0.2">
      <c r="A62" s="13" t="s">
        <v>87</v>
      </c>
      <c r="B62" s="70"/>
      <c r="C62" s="26"/>
      <c r="D62" s="26"/>
      <c r="E62" s="26"/>
      <c r="F62" s="26"/>
      <c r="G62" s="26"/>
      <c r="H62" s="71">
        <f t="shared" si="67"/>
        <v>0</v>
      </c>
      <c r="I62" s="105"/>
      <c r="J62" s="11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7">
        <f t="shared" si="70"/>
        <v>0</v>
      </c>
      <c r="AA62" s="29">
        <f t="shared" si="69"/>
        <v>0</v>
      </c>
      <c r="AB62" s="29"/>
      <c r="AC62" s="9">
        <f t="shared" si="68"/>
        <v>0</v>
      </c>
      <c r="AD62" s="126"/>
      <c r="AE62" s="16"/>
    </row>
    <row r="63" spans="1:31" ht="15" customHeight="1" x14ac:dyDescent="0.2">
      <c r="A63" s="13" t="s">
        <v>88</v>
      </c>
      <c r="B63" s="70"/>
      <c r="C63" s="26"/>
      <c r="D63" s="26"/>
      <c r="E63" s="26"/>
      <c r="F63" s="26"/>
      <c r="G63" s="26"/>
      <c r="H63" s="71">
        <f t="shared" si="67"/>
        <v>0</v>
      </c>
      <c r="I63" s="105"/>
      <c r="J63" s="11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7">
        <f t="shared" si="70"/>
        <v>0</v>
      </c>
      <c r="AA63" s="29">
        <f t="shared" si="69"/>
        <v>0</v>
      </c>
      <c r="AB63" s="29"/>
      <c r="AC63" s="9">
        <f t="shared" si="68"/>
        <v>0</v>
      </c>
      <c r="AD63" s="126"/>
      <c r="AE63" s="16"/>
    </row>
    <row r="64" spans="1:31" ht="15" customHeight="1" x14ac:dyDescent="0.2">
      <c r="A64" s="13" t="s">
        <v>89</v>
      </c>
      <c r="B64" s="70"/>
      <c r="C64" s="26"/>
      <c r="D64" s="26"/>
      <c r="E64" s="26"/>
      <c r="F64" s="26"/>
      <c r="G64" s="26"/>
      <c r="H64" s="71">
        <f t="shared" si="67"/>
        <v>0</v>
      </c>
      <c r="I64" s="105"/>
      <c r="J64" s="11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7">
        <f t="shared" si="70"/>
        <v>0</v>
      </c>
      <c r="AA64" s="29">
        <f t="shared" si="69"/>
        <v>0</v>
      </c>
      <c r="AB64" s="29"/>
      <c r="AC64" s="9">
        <f t="shared" si="68"/>
        <v>0</v>
      </c>
      <c r="AD64" s="126"/>
      <c r="AE64" s="16"/>
    </row>
    <row r="65" spans="1:31" ht="15" customHeight="1" x14ac:dyDescent="0.2">
      <c r="A65" s="13" t="s">
        <v>129</v>
      </c>
      <c r="B65" s="70">
        <v>4000</v>
      </c>
      <c r="C65" s="26"/>
      <c r="D65" s="26"/>
      <c r="E65" s="26"/>
      <c r="F65" s="26"/>
      <c r="G65" s="26"/>
      <c r="H65" s="71">
        <f t="shared" si="67"/>
        <v>4000</v>
      </c>
      <c r="I65" s="105"/>
      <c r="J65" s="11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7">
        <f t="shared" si="70"/>
        <v>0</v>
      </c>
      <c r="AA65" s="29">
        <f t="shared" si="69"/>
        <v>4000</v>
      </c>
      <c r="AB65" s="29"/>
      <c r="AC65" s="9">
        <f>SUM(AA65+AB65)</f>
        <v>4000</v>
      </c>
      <c r="AD65" s="126"/>
      <c r="AE65" s="16"/>
    </row>
    <row r="66" spans="1:31" ht="15" customHeight="1" x14ac:dyDescent="0.2">
      <c r="A66" s="13" t="s">
        <v>90</v>
      </c>
      <c r="B66" s="70"/>
      <c r="C66" s="26"/>
      <c r="D66" s="26"/>
      <c r="E66" s="26"/>
      <c r="F66" s="26"/>
      <c r="G66" s="26"/>
      <c r="H66" s="71">
        <f t="shared" si="67"/>
        <v>0</v>
      </c>
      <c r="I66" s="105"/>
      <c r="J66" s="11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7">
        <f t="shared" si="70"/>
        <v>0</v>
      </c>
      <c r="AA66" s="29">
        <f t="shared" si="69"/>
        <v>0</v>
      </c>
      <c r="AB66" s="29"/>
      <c r="AC66" s="9">
        <f t="shared" si="68"/>
        <v>0</v>
      </c>
      <c r="AD66" s="126"/>
      <c r="AE66" s="16"/>
    </row>
    <row r="67" spans="1:31" ht="15" customHeight="1" x14ac:dyDescent="0.2">
      <c r="A67" s="13" t="s">
        <v>91</v>
      </c>
      <c r="B67" s="70">
        <v>1176</v>
      </c>
      <c r="C67" s="26"/>
      <c r="D67" s="26"/>
      <c r="E67" s="26"/>
      <c r="F67" s="26"/>
      <c r="G67" s="26"/>
      <c r="H67" s="71">
        <f t="shared" si="67"/>
        <v>1176</v>
      </c>
      <c r="I67" s="105"/>
      <c r="J67" s="11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7">
        <f t="shared" si="70"/>
        <v>0</v>
      </c>
      <c r="AA67" s="29">
        <f t="shared" si="69"/>
        <v>1176</v>
      </c>
      <c r="AB67" s="29"/>
      <c r="AC67" s="9">
        <f>SUM(AA67+AB67)</f>
        <v>1176</v>
      </c>
      <c r="AD67" s="126"/>
      <c r="AE67" s="16"/>
    </row>
    <row r="68" spans="1:31" ht="15" customHeight="1" x14ac:dyDescent="0.2">
      <c r="A68" s="13" t="s">
        <v>193</v>
      </c>
      <c r="C68" s="26"/>
      <c r="D68" s="26"/>
      <c r="E68" s="26"/>
      <c r="F68" s="26"/>
      <c r="G68" s="26"/>
      <c r="H68" s="71">
        <f t="shared" si="67"/>
        <v>0</v>
      </c>
      <c r="I68" s="105"/>
      <c r="J68" s="11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7">
        <f t="shared" si="70"/>
        <v>0</v>
      </c>
      <c r="AA68" s="29">
        <f t="shared" si="69"/>
        <v>0</v>
      </c>
      <c r="AB68" s="29"/>
      <c r="AC68" s="9">
        <f t="shared" si="68"/>
        <v>0</v>
      </c>
      <c r="AD68" s="126"/>
      <c r="AE68" s="16"/>
    </row>
    <row r="69" spans="1:31" ht="15" customHeight="1" x14ac:dyDescent="0.2">
      <c r="A69" s="13" t="s">
        <v>130</v>
      </c>
      <c r="B69" s="70"/>
      <c r="C69" s="26"/>
      <c r="D69" s="26"/>
      <c r="E69" s="26"/>
      <c r="F69" s="26"/>
      <c r="G69" s="26"/>
      <c r="H69" s="71">
        <f t="shared" si="67"/>
        <v>0</v>
      </c>
      <c r="I69" s="105"/>
      <c r="J69" s="11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7">
        <f t="shared" si="70"/>
        <v>0</v>
      </c>
      <c r="AA69" s="29">
        <f t="shared" si="69"/>
        <v>0</v>
      </c>
      <c r="AB69" s="29"/>
      <c r="AC69" s="9">
        <v>0</v>
      </c>
      <c r="AD69" s="126"/>
      <c r="AE69" s="16"/>
    </row>
    <row r="70" spans="1:31" ht="15" customHeight="1" x14ac:dyDescent="0.2">
      <c r="A70" s="13" t="s">
        <v>117</v>
      </c>
      <c r="B70" s="70"/>
      <c r="C70" s="26"/>
      <c r="D70" s="26"/>
      <c r="E70" s="26"/>
      <c r="F70" s="26"/>
      <c r="G70" s="26"/>
      <c r="H70" s="71"/>
      <c r="I70" s="105"/>
      <c r="J70" s="11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7">
        <f t="shared" si="70"/>
        <v>0</v>
      </c>
      <c r="AA70" s="29">
        <f t="shared" si="69"/>
        <v>0</v>
      </c>
      <c r="AB70" s="29"/>
      <c r="AC70" s="9">
        <f>SUM(H70+Z70+AA70+AB70)</f>
        <v>0</v>
      </c>
      <c r="AD70" s="126"/>
      <c r="AE70" s="16"/>
    </row>
    <row r="71" spans="1:31" ht="15" customHeight="1" x14ac:dyDescent="0.2">
      <c r="A71" s="13" t="s">
        <v>119</v>
      </c>
      <c r="B71" s="70"/>
      <c r="C71" s="26"/>
      <c r="D71" s="26"/>
      <c r="E71" s="26"/>
      <c r="F71" s="26"/>
      <c r="G71" s="26"/>
      <c r="H71" s="71"/>
      <c r="I71" s="105"/>
      <c r="J71" s="11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7">
        <f t="shared" si="70"/>
        <v>0</v>
      </c>
      <c r="AA71" s="29">
        <f t="shared" si="69"/>
        <v>0</v>
      </c>
      <c r="AB71" s="29"/>
      <c r="AC71" s="9">
        <f>SUM(H71+Z71+AA71+AB71)</f>
        <v>0</v>
      </c>
      <c r="AD71" s="126"/>
      <c r="AE71" s="16"/>
    </row>
    <row r="72" spans="1:31" ht="15" customHeight="1" x14ac:dyDescent="0.2">
      <c r="A72" s="69" t="s">
        <v>180</v>
      </c>
      <c r="B72" s="70"/>
      <c r="C72" s="26"/>
      <c r="D72" s="26"/>
      <c r="E72" s="26"/>
      <c r="F72" s="26"/>
      <c r="G72" s="26"/>
      <c r="H72" s="71">
        <f>SUM(B72:F72)</f>
        <v>0</v>
      </c>
      <c r="I72" s="105"/>
      <c r="J72" s="11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7">
        <f t="shared" si="70"/>
        <v>0</v>
      </c>
      <c r="AA72" s="29">
        <f t="shared" si="69"/>
        <v>0</v>
      </c>
      <c r="AB72" s="29"/>
      <c r="AC72" s="9">
        <f>SUM(H72+Z72+AA72+AB72)</f>
        <v>0</v>
      </c>
      <c r="AD72" s="126"/>
      <c r="AE72" s="16"/>
    </row>
    <row r="73" spans="1:31" ht="15" customHeight="1" x14ac:dyDescent="0.2">
      <c r="A73" s="69" t="s">
        <v>181</v>
      </c>
      <c r="B73" s="70"/>
      <c r="C73" s="26"/>
      <c r="D73" s="26"/>
      <c r="E73" s="26"/>
      <c r="F73" s="26"/>
      <c r="G73" s="26"/>
      <c r="H73" s="71"/>
      <c r="I73" s="105"/>
      <c r="J73" s="11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7">
        <f t="shared" si="70"/>
        <v>0</v>
      </c>
      <c r="AA73" s="29">
        <f t="shared" si="69"/>
        <v>0</v>
      </c>
      <c r="AB73" s="29"/>
      <c r="AC73" s="9">
        <f>SUM(H73+Z73+AA73+AB73)</f>
        <v>0</v>
      </c>
      <c r="AD73" s="127"/>
      <c r="AE73" s="16"/>
    </row>
    <row r="74" spans="1:31" ht="15" customHeight="1" x14ac:dyDescent="0.2">
      <c r="A74" s="279" t="s">
        <v>182</v>
      </c>
      <c r="B74" s="73">
        <v>5406</v>
      </c>
      <c r="C74" s="34"/>
      <c r="D74" s="34"/>
      <c r="E74" s="34"/>
      <c r="F74" s="34"/>
      <c r="G74" s="34"/>
      <c r="H74" s="337">
        <f>SUM(B74:F74)</f>
        <v>5406</v>
      </c>
      <c r="I74" s="107"/>
      <c r="J74" s="118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5">
        <f t="shared" si="70"/>
        <v>0</v>
      </c>
      <c r="AA74" s="36">
        <f t="shared" si="69"/>
        <v>5406</v>
      </c>
      <c r="AB74" s="37"/>
      <c r="AC74" s="7">
        <f>SUM(AA74+AB74)</f>
        <v>5406</v>
      </c>
      <c r="AD74" s="126"/>
      <c r="AE74" s="16"/>
    </row>
    <row r="75" spans="1:31" ht="15" customHeight="1" x14ac:dyDescent="0.2">
      <c r="A75" s="236" t="s">
        <v>226</v>
      </c>
      <c r="B75" s="72">
        <f>SUM(B76:B96)</f>
        <v>0</v>
      </c>
      <c r="C75" s="30">
        <f>SUM(C76:C96)</f>
        <v>0</v>
      </c>
      <c r="D75" s="30">
        <f t="shared" ref="D75" si="71">SUM(D76:D96)</f>
        <v>0</v>
      </c>
      <c r="E75" s="30">
        <f>SUM(E76:E96)</f>
        <v>0</v>
      </c>
      <c r="F75" s="30">
        <f>SUM(F76:F96)</f>
        <v>0</v>
      </c>
      <c r="G75" s="30">
        <f>SUM(G76:G96)</f>
        <v>0</v>
      </c>
      <c r="H75" s="95">
        <f>SUM(H76:H96)</f>
        <v>0</v>
      </c>
      <c r="I75" s="106">
        <f>SUM(I76:I96)</f>
        <v>0</v>
      </c>
      <c r="J75" s="117">
        <f t="shared" ref="J75:AC75" si="72">SUM(J76:J96)</f>
        <v>0</v>
      </c>
      <c r="K75" s="30">
        <f>SUM(K76:K96)</f>
        <v>0</v>
      </c>
      <c r="L75" s="30">
        <f>SUM(L76:L96)</f>
        <v>0</v>
      </c>
      <c r="M75" s="30">
        <f t="shared" si="72"/>
        <v>0</v>
      </c>
      <c r="N75" s="30">
        <f>SUM(N76:N96)</f>
        <v>0</v>
      </c>
      <c r="O75" s="30">
        <f t="shared" si="72"/>
        <v>0</v>
      </c>
      <c r="P75" s="30">
        <f t="shared" ref="P75" si="73">SUM(P76:P96)</f>
        <v>0</v>
      </c>
      <c r="Q75" s="30">
        <f t="shared" ref="Q75:W75" si="74">SUM(Q76:Q96)</f>
        <v>0</v>
      </c>
      <c r="R75" s="30">
        <f>SUM(R76:R96)</f>
        <v>0</v>
      </c>
      <c r="S75" s="30">
        <f t="shared" si="74"/>
        <v>0</v>
      </c>
      <c r="T75" s="30">
        <f t="shared" si="74"/>
        <v>0</v>
      </c>
      <c r="U75" s="30">
        <f t="shared" si="74"/>
        <v>0</v>
      </c>
      <c r="V75" s="30">
        <f t="shared" ref="V75" si="75">SUM(V76:V96)</f>
        <v>0</v>
      </c>
      <c r="W75" s="30">
        <f t="shared" si="74"/>
        <v>0</v>
      </c>
      <c r="X75" s="30">
        <f t="shared" ref="X75" si="76">SUM(X76:X96)</f>
        <v>0</v>
      </c>
      <c r="Y75" s="30">
        <f>SUM(Y76:Y96)</f>
        <v>0</v>
      </c>
      <c r="Z75" s="31">
        <f>SUM(Z76:Z96)</f>
        <v>0</v>
      </c>
      <c r="AA75" s="32">
        <f t="shared" si="72"/>
        <v>3919000</v>
      </c>
      <c r="AB75" s="33">
        <f t="shared" si="72"/>
        <v>0</v>
      </c>
      <c r="AC75" s="6">
        <f t="shared" si="72"/>
        <v>3919000</v>
      </c>
      <c r="AD75" s="260"/>
      <c r="AE75" s="261"/>
    </row>
    <row r="76" spans="1:31" ht="15" customHeight="1" x14ac:dyDescent="0.2">
      <c r="A76" s="235" t="s">
        <v>183</v>
      </c>
      <c r="B76" s="70"/>
      <c r="C76" s="26"/>
      <c r="D76" s="26"/>
      <c r="E76" s="26"/>
      <c r="F76" s="26"/>
      <c r="G76" s="26"/>
      <c r="H76" s="71">
        <f>SUM(B76:F76)</f>
        <v>0</v>
      </c>
      <c r="I76" s="105"/>
      <c r="J76" s="11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7">
        <f t="shared" ref="Z76:Z81" si="77">SUM(J76:X76)</f>
        <v>0</v>
      </c>
      <c r="AA76" s="28">
        <v>1300000</v>
      </c>
      <c r="AB76" s="29"/>
      <c r="AC76" s="9">
        <f t="shared" ref="AC76:AC96" si="78">SUM(H76+Z76+AA76+AB76)</f>
        <v>1300000</v>
      </c>
      <c r="AD76" s="126"/>
      <c r="AE76" s="16"/>
    </row>
    <row r="77" spans="1:31" ht="15" customHeight="1" x14ac:dyDescent="0.2">
      <c r="A77" s="235" t="s">
        <v>184</v>
      </c>
      <c r="B77" s="70"/>
      <c r="C77" s="26"/>
      <c r="D77" s="26"/>
      <c r="E77" s="26"/>
      <c r="F77" s="26"/>
      <c r="G77" s="26"/>
      <c r="H77" s="71">
        <f>SUM(B77:F77)</f>
        <v>0</v>
      </c>
      <c r="I77" s="105"/>
      <c r="J77" s="11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7">
        <f t="shared" si="77"/>
        <v>0</v>
      </c>
      <c r="AA77" s="28">
        <v>270000</v>
      </c>
      <c r="AB77" s="29"/>
      <c r="AC77" s="9">
        <f t="shared" si="78"/>
        <v>270000</v>
      </c>
      <c r="AD77" s="126"/>
      <c r="AE77" s="16"/>
    </row>
    <row r="78" spans="1:31" ht="15" customHeight="1" x14ac:dyDescent="0.2">
      <c r="A78" s="235" t="s">
        <v>131</v>
      </c>
      <c r="B78" s="70"/>
      <c r="C78" s="26"/>
      <c r="D78" s="26"/>
      <c r="E78" s="26"/>
      <c r="F78" s="26"/>
      <c r="G78" s="26"/>
      <c r="H78" s="71">
        <v>0</v>
      </c>
      <c r="I78" s="105"/>
      <c r="J78" s="11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7">
        <f t="shared" si="77"/>
        <v>0</v>
      </c>
      <c r="AA78" s="28">
        <v>42000</v>
      </c>
      <c r="AB78" s="29"/>
      <c r="AC78" s="9">
        <f t="shared" si="78"/>
        <v>42000</v>
      </c>
      <c r="AD78" s="126"/>
      <c r="AE78" s="16"/>
    </row>
    <row r="79" spans="1:31" ht="15" customHeight="1" x14ac:dyDescent="0.2">
      <c r="A79" s="235" t="s">
        <v>132</v>
      </c>
      <c r="B79" s="70"/>
      <c r="C79" s="26"/>
      <c r="D79" s="26"/>
      <c r="E79" s="26"/>
      <c r="F79" s="26"/>
      <c r="G79" s="26"/>
      <c r="H79" s="71">
        <f t="shared" ref="H79:H86" si="79">SUM(B79:F79)</f>
        <v>0</v>
      </c>
      <c r="I79" s="105"/>
      <c r="J79" s="11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7">
        <f t="shared" si="77"/>
        <v>0</v>
      </c>
      <c r="AA79" s="28">
        <v>540000</v>
      </c>
      <c r="AB79" s="29"/>
      <c r="AC79" s="9">
        <f t="shared" si="78"/>
        <v>540000</v>
      </c>
      <c r="AD79" s="126"/>
      <c r="AE79" s="16"/>
    </row>
    <row r="80" spans="1:31" ht="15" customHeight="1" x14ac:dyDescent="0.2">
      <c r="A80" s="235" t="s">
        <v>185</v>
      </c>
      <c r="B80" s="70"/>
      <c r="C80" s="26"/>
      <c r="D80" s="26"/>
      <c r="E80" s="26"/>
      <c r="F80" s="26"/>
      <c r="G80" s="26"/>
      <c r="H80" s="71">
        <f t="shared" si="79"/>
        <v>0</v>
      </c>
      <c r="I80" s="105"/>
      <c r="J80" s="11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7">
        <f t="shared" si="77"/>
        <v>0</v>
      </c>
      <c r="AA80" s="28">
        <v>40000</v>
      </c>
      <c r="AB80" s="29"/>
      <c r="AC80" s="9">
        <f t="shared" si="78"/>
        <v>40000</v>
      </c>
      <c r="AD80" s="126"/>
      <c r="AE80" s="16"/>
    </row>
    <row r="81" spans="1:31" ht="15" customHeight="1" x14ac:dyDescent="0.2">
      <c r="A81" s="235" t="s">
        <v>186</v>
      </c>
      <c r="B81" s="70"/>
      <c r="C81" s="26"/>
      <c r="D81" s="26"/>
      <c r="E81" s="26"/>
      <c r="F81" s="26"/>
      <c r="G81" s="26"/>
      <c r="H81" s="71">
        <f t="shared" si="79"/>
        <v>0</v>
      </c>
      <c r="I81" s="105"/>
      <c r="J81" s="11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7">
        <f t="shared" si="77"/>
        <v>0</v>
      </c>
      <c r="AA81" s="28">
        <v>500000</v>
      </c>
      <c r="AB81" s="29"/>
      <c r="AC81" s="9">
        <f t="shared" si="78"/>
        <v>500000</v>
      </c>
      <c r="AD81" s="126"/>
      <c r="AE81" s="16"/>
    </row>
    <row r="82" spans="1:31" ht="15" customHeight="1" x14ac:dyDescent="0.2">
      <c r="A82" s="235" t="s">
        <v>187</v>
      </c>
      <c r="B82" s="70"/>
      <c r="C82" s="26"/>
      <c r="D82" s="26"/>
      <c r="E82" s="26"/>
      <c r="F82" s="26"/>
      <c r="G82" s="26"/>
      <c r="H82" s="71">
        <f t="shared" si="79"/>
        <v>0</v>
      </c>
      <c r="I82" s="105"/>
      <c r="J82" s="11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7">
        <f>SUM(Z83:Z84)</f>
        <v>0</v>
      </c>
      <c r="AA82" s="28">
        <v>400000</v>
      </c>
      <c r="AB82" s="29"/>
      <c r="AC82" s="9">
        <f t="shared" si="78"/>
        <v>400000</v>
      </c>
      <c r="AD82" s="126"/>
      <c r="AE82" s="16"/>
    </row>
    <row r="83" spans="1:31" ht="15" customHeight="1" x14ac:dyDescent="0.2">
      <c r="A83" s="235" t="s">
        <v>90</v>
      </c>
      <c r="B83" s="70"/>
      <c r="C83" s="26"/>
      <c r="D83" s="26"/>
      <c r="E83" s="26"/>
      <c r="F83" s="26"/>
      <c r="G83" s="26"/>
      <c r="H83" s="71">
        <f t="shared" si="79"/>
        <v>0</v>
      </c>
      <c r="I83" s="105"/>
      <c r="J83" s="11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7">
        <f>SUM(J83:X83)</f>
        <v>0</v>
      </c>
      <c r="AA83" s="28">
        <v>35000</v>
      </c>
      <c r="AB83" s="29"/>
      <c r="AC83" s="9">
        <f t="shared" si="78"/>
        <v>35000</v>
      </c>
      <c r="AD83" s="126"/>
      <c r="AE83" s="16"/>
    </row>
    <row r="84" spans="1:31" ht="15" customHeight="1" x14ac:dyDescent="0.2">
      <c r="A84" s="235" t="s">
        <v>135</v>
      </c>
      <c r="B84" s="70"/>
      <c r="C84" s="26"/>
      <c r="D84" s="26"/>
      <c r="E84" s="26"/>
      <c r="F84" s="26"/>
      <c r="G84" s="26"/>
      <c r="H84" s="71">
        <f t="shared" si="79"/>
        <v>0</v>
      </c>
      <c r="I84" s="105"/>
      <c r="J84" s="11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7">
        <f>SUM(J84:X84)</f>
        <v>0</v>
      </c>
      <c r="AA84" s="28">
        <v>90000</v>
      </c>
      <c r="AB84" s="29"/>
      <c r="AC84" s="9">
        <f t="shared" si="78"/>
        <v>90000</v>
      </c>
      <c r="AD84" s="126"/>
      <c r="AE84" s="16"/>
    </row>
    <row r="85" spans="1:31" ht="15" customHeight="1" x14ac:dyDescent="0.2">
      <c r="A85" s="235" t="s">
        <v>188</v>
      </c>
      <c r="B85" s="70"/>
      <c r="C85" s="26"/>
      <c r="D85" s="26"/>
      <c r="E85" s="26"/>
      <c r="F85" s="26"/>
      <c r="G85" s="26"/>
      <c r="H85" s="71">
        <f t="shared" si="79"/>
        <v>0</v>
      </c>
      <c r="I85" s="105"/>
      <c r="J85" s="11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7">
        <f>SUM(J85:X85)</f>
        <v>0</v>
      </c>
      <c r="AA85" s="28">
        <v>100000</v>
      </c>
      <c r="AB85" s="29"/>
      <c r="AC85" s="9">
        <f t="shared" si="78"/>
        <v>100000</v>
      </c>
      <c r="AD85" s="126"/>
      <c r="AE85" s="16"/>
    </row>
    <row r="86" spans="1:31" ht="15" customHeight="1" x14ac:dyDescent="0.2">
      <c r="A86" s="235" t="s">
        <v>189</v>
      </c>
      <c r="B86" s="70"/>
      <c r="C86" s="26"/>
      <c r="D86" s="26"/>
      <c r="E86" s="26"/>
      <c r="F86" s="26"/>
      <c r="G86" s="26"/>
      <c r="H86" s="71">
        <f t="shared" si="79"/>
        <v>0</v>
      </c>
      <c r="I86" s="105"/>
      <c r="J86" s="11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>
        <f>SUM(Z87:Z90)</f>
        <v>0</v>
      </c>
      <c r="AA86" s="28">
        <v>60000</v>
      </c>
      <c r="AB86" s="29"/>
      <c r="AC86" s="9">
        <f t="shared" si="78"/>
        <v>60000</v>
      </c>
      <c r="AD86" s="126"/>
      <c r="AE86" s="16"/>
    </row>
    <row r="87" spans="1:31" ht="15" customHeight="1" x14ac:dyDescent="0.2">
      <c r="A87" s="235" t="s">
        <v>141</v>
      </c>
      <c r="B87" s="70"/>
      <c r="C87" s="26"/>
      <c r="D87" s="26"/>
      <c r="E87" s="26"/>
      <c r="F87" s="26"/>
      <c r="G87" s="26"/>
      <c r="H87" s="71">
        <v>0</v>
      </c>
      <c r="I87" s="105"/>
      <c r="J87" s="11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>
        <f t="shared" ref="Z87:Z93" si="80">SUM(J87:X87)</f>
        <v>0</v>
      </c>
      <c r="AA87" s="28">
        <v>45000</v>
      </c>
      <c r="AB87" s="29"/>
      <c r="AC87" s="9">
        <f t="shared" si="78"/>
        <v>45000</v>
      </c>
      <c r="AD87" s="126"/>
      <c r="AE87" s="16"/>
    </row>
    <row r="88" spans="1:31" ht="15" customHeight="1" x14ac:dyDescent="0.2">
      <c r="A88" s="235" t="s">
        <v>142</v>
      </c>
      <c r="B88" s="70"/>
      <c r="C88" s="26"/>
      <c r="D88" s="26"/>
      <c r="E88" s="26"/>
      <c r="F88" s="26"/>
      <c r="G88" s="26"/>
      <c r="H88" s="71">
        <v>0</v>
      </c>
      <c r="I88" s="105"/>
      <c r="J88" s="11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>
        <v>0</v>
      </c>
      <c r="Z88" s="27">
        <f t="shared" si="80"/>
        <v>0</v>
      </c>
      <c r="AA88" s="28">
        <v>2000</v>
      </c>
      <c r="AB88" s="29"/>
      <c r="AC88" s="9">
        <f t="shared" si="78"/>
        <v>2000</v>
      </c>
      <c r="AD88" s="126"/>
      <c r="AE88" s="16"/>
    </row>
    <row r="89" spans="1:31" ht="15" customHeight="1" x14ac:dyDescent="0.2">
      <c r="A89" s="235" t="s">
        <v>137</v>
      </c>
      <c r="B89" s="70"/>
      <c r="C89" s="26"/>
      <c r="D89" s="26"/>
      <c r="E89" s="26"/>
      <c r="F89" s="26"/>
      <c r="G89" s="26"/>
      <c r="H89" s="71">
        <v>0</v>
      </c>
      <c r="I89" s="105"/>
      <c r="J89" s="11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7">
        <f t="shared" si="80"/>
        <v>0</v>
      </c>
      <c r="AA89" s="28">
        <v>80000</v>
      </c>
      <c r="AB89" s="29"/>
      <c r="AC89" s="9">
        <f t="shared" si="78"/>
        <v>80000</v>
      </c>
      <c r="AD89" s="126"/>
      <c r="AE89" s="16"/>
    </row>
    <row r="90" spans="1:31" ht="15" customHeight="1" x14ac:dyDescent="0.2">
      <c r="A90" s="235" t="s">
        <v>138</v>
      </c>
      <c r="B90" s="70"/>
      <c r="C90" s="26"/>
      <c r="D90" s="26"/>
      <c r="E90" s="26"/>
      <c r="F90" s="26"/>
      <c r="G90" s="26"/>
      <c r="H90" s="71">
        <v>0</v>
      </c>
      <c r="I90" s="105"/>
      <c r="J90" s="11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7">
        <f t="shared" si="80"/>
        <v>0</v>
      </c>
      <c r="AA90" s="28">
        <v>0</v>
      </c>
      <c r="AB90" s="29"/>
      <c r="AC90" s="9">
        <f t="shared" si="78"/>
        <v>0</v>
      </c>
      <c r="AD90" s="126"/>
      <c r="AE90" s="16"/>
    </row>
    <row r="91" spans="1:31" ht="15" customHeight="1" x14ac:dyDescent="0.2">
      <c r="A91" s="235" t="s">
        <v>190</v>
      </c>
      <c r="B91" s="70"/>
      <c r="C91" s="26"/>
      <c r="D91" s="26"/>
      <c r="E91" s="26"/>
      <c r="F91" s="26"/>
      <c r="G91" s="26"/>
      <c r="H91" s="71">
        <v>0</v>
      </c>
      <c r="I91" s="105"/>
      <c r="J91" s="11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7">
        <f t="shared" si="80"/>
        <v>0</v>
      </c>
      <c r="AA91" s="28">
        <v>150000</v>
      </c>
      <c r="AB91" s="29"/>
      <c r="AC91" s="9">
        <f t="shared" si="78"/>
        <v>150000</v>
      </c>
      <c r="AD91" s="128"/>
      <c r="AE91" s="16"/>
    </row>
    <row r="92" spans="1:31" ht="16.5" customHeight="1" x14ac:dyDescent="0.2">
      <c r="A92" s="235" t="s">
        <v>191</v>
      </c>
      <c r="B92" s="70"/>
      <c r="C92" s="26"/>
      <c r="D92" s="26"/>
      <c r="E92" s="26"/>
      <c r="F92" s="26"/>
      <c r="G92" s="26"/>
      <c r="H92" s="71">
        <f>SUM(B92:F92)</f>
        <v>0</v>
      </c>
      <c r="I92" s="105"/>
      <c r="J92" s="11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>
        <f t="shared" si="80"/>
        <v>0</v>
      </c>
      <c r="AA92" s="28">
        <v>185000</v>
      </c>
      <c r="AB92" s="29"/>
      <c r="AC92" s="9">
        <f t="shared" si="78"/>
        <v>185000</v>
      </c>
      <c r="AD92" s="129"/>
      <c r="AE92" s="16"/>
    </row>
    <row r="93" spans="1:31" ht="15" customHeight="1" x14ac:dyDescent="0.2">
      <c r="A93" s="235" t="s">
        <v>192</v>
      </c>
      <c r="B93" s="70"/>
      <c r="C93" s="26"/>
      <c r="D93" s="26"/>
      <c r="E93" s="26"/>
      <c r="F93" s="26"/>
      <c r="G93" s="26"/>
      <c r="H93" s="71">
        <v>0</v>
      </c>
      <c r="I93" s="105"/>
      <c r="J93" s="11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7">
        <f t="shared" si="80"/>
        <v>0</v>
      </c>
      <c r="AA93" s="28">
        <v>10000</v>
      </c>
      <c r="AB93" s="29"/>
      <c r="AC93" s="9">
        <f t="shared" si="78"/>
        <v>10000</v>
      </c>
      <c r="AD93" s="126" t="s">
        <v>126</v>
      </c>
      <c r="AE93" s="16"/>
    </row>
    <row r="94" spans="1:31" ht="15" customHeight="1" x14ac:dyDescent="0.2">
      <c r="A94" s="235" t="s">
        <v>175</v>
      </c>
      <c r="B94" s="70"/>
      <c r="C94" s="26"/>
      <c r="D94" s="26"/>
      <c r="E94" s="26"/>
      <c r="F94" s="26"/>
      <c r="G94" s="26"/>
      <c r="H94" s="71">
        <v>0</v>
      </c>
      <c r="I94" s="105"/>
      <c r="J94" s="11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7">
        <v>0</v>
      </c>
      <c r="AA94" s="28">
        <v>70000</v>
      </c>
      <c r="AB94" s="29"/>
      <c r="AC94" s="9">
        <f t="shared" si="78"/>
        <v>70000</v>
      </c>
      <c r="AD94" s="126"/>
      <c r="AE94" s="16"/>
    </row>
    <row r="95" spans="1:31" ht="15" customHeight="1" x14ac:dyDescent="0.2">
      <c r="A95" s="235" t="s">
        <v>194</v>
      </c>
      <c r="B95" s="70"/>
      <c r="C95" s="26"/>
      <c r="D95" s="26"/>
      <c r="E95" s="26"/>
      <c r="F95" s="26"/>
      <c r="G95" s="26"/>
      <c r="H95" s="71">
        <f>SUM(B95:F95)</f>
        <v>0</v>
      </c>
      <c r="I95" s="105"/>
      <c r="J95" s="11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7">
        <f>SUM(J95:X95)</f>
        <v>0</v>
      </c>
      <c r="AA95" s="115">
        <v>0</v>
      </c>
      <c r="AB95" s="29"/>
      <c r="AC95" s="9">
        <f t="shared" si="78"/>
        <v>0</v>
      </c>
      <c r="AD95" s="126"/>
      <c r="AE95" s="16"/>
    </row>
    <row r="96" spans="1:31" ht="15" customHeight="1" x14ac:dyDescent="0.2">
      <c r="A96" s="277" t="s">
        <v>195</v>
      </c>
      <c r="B96" s="73"/>
      <c r="C96" s="34"/>
      <c r="D96" s="34"/>
      <c r="E96" s="34"/>
      <c r="F96" s="34"/>
      <c r="G96" s="34"/>
      <c r="H96" s="96">
        <v>0</v>
      </c>
      <c r="I96" s="107"/>
      <c r="J96" s="118"/>
      <c r="K96" s="34"/>
      <c r="L96" s="34"/>
      <c r="M96" s="26"/>
      <c r="N96" s="26"/>
      <c r="O96" s="26"/>
      <c r="P96" s="26"/>
      <c r="Q96" s="26"/>
      <c r="R96" s="34"/>
      <c r="S96" s="26"/>
      <c r="T96" s="26"/>
      <c r="U96" s="26"/>
      <c r="V96" s="26"/>
      <c r="W96" s="26"/>
      <c r="X96" s="26"/>
      <c r="Y96" s="26"/>
      <c r="Z96" s="27">
        <v>0</v>
      </c>
      <c r="AA96" s="28">
        <v>0</v>
      </c>
      <c r="AB96" s="29"/>
      <c r="AC96" s="9">
        <f t="shared" si="78"/>
        <v>0</v>
      </c>
      <c r="AD96" s="262"/>
      <c r="AE96" s="252"/>
    </row>
    <row r="97" spans="1:31" ht="15" customHeight="1" x14ac:dyDescent="0.2">
      <c r="A97" s="236" t="s">
        <v>227</v>
      </c>
      <c r="B97" s="72">
        <f t="shared" ref="B97:Z97" si="81">SUM(B98:B107)</f>
        <v>0</v>
      </c>
      <c r="C97" s="30">
        <f>SUM(C98:C107)</f>
        <v>0</v>
      </c>
      <c r="D97" s="30">
        <f t="shared" si="81"/>
        <v>0</v>
      </c>
      <c r="E97" s="30">
        <f>SUM(E98:E107)</f>
        <v>0</v>
      </c>
      <c r="F97" s="30">
        <f>SUM(F98:F107)</f>
        <v>0</v>
      </c>
      <c r="G97" s="30">
        <f t="shared" si="81"/>
        <v>0</v>
      </c>
      <c r="H97" s="95">
        <f t="shared" si="81"/>
        <v>0</v>
      </c>
      <c r="I97" s="106">
        <f>SUM(I98:I107)</f>
        <v>0</v>
      </c>
      <c r="J97" s="117">
        <f t="shared" si="81"/>
        <v>0</v>
      </c>
      <c r="K97" s="30">
        <f>SUM(K98:K107)</f>
        <v>0</v>
      </c>
      <c r="L97" s="30">
        <f>SUM(L98:L107)</f>
        <v>0</v>
      </c>
      <c r="M97" s="38">
        <f t="shared" si="81"/>
        <v>0</v>
      </c>
      <c r="N97" s="38">
        <f t="shared" ref="N97:U97" si="82">SUM(N98:N107)</f>
        <v>0</v>
      </c>
      <c r="O97" s="38">
        <f t="shared" si="82"/>
        <v>0</v>
      </c>
      <c r="P97" s="38">
        <f t="shared" ref="P97:Q97" si="83">SUM(P98:P107)</f>
        <v>0</v>
      </c>
      <c r="Q97" s="38">
        <f t="shared" si="83"/>
        <v>0</v>
      </c>
      <c r="R97" s="30">
        <f>SUM(R98:R107)</f>
        <v>0</v>
      </c>
      <c r="S97" s="38">
        <f t="shared" si="82"/>
        <v>0</v>
      </c>
      <c r="T97" s="38">
        <f t="shared" ref="T97" si="84">SUM(T98:T107)</f>
        <v>0</v>
      </c>
      <c r="U97" s="38">
        <f t="shared" si="82"/>
        <v>0</v>
      </c>
      <c r="V97" s="38">
        <f t="shared" ref="V97" si="85">SUM(V98:V107)</f>
        <v>0</v>
      </c>
      <c r="W97" s="38">
        <f>SUM(W98:W107)</f>
        <v>0</v>
      </c>
      <c r="X97" s="38">
        <f t="shared" ref="X97" si="86">SUM(X98:X107)</f>
        <v>0</v>
      </c>
      <c r="Y97" s="38">
        <f t="shared" si="81"/>
        <v>0</v>
      </c>
      <c r="Z97" s="42">
        <f t="shared" si="81"/>
        <v>0</v>
      </c>
      <c r="AA97" s="43">
        <f>SUM(AA98:AA110)</f>
        <v>687637</v>
      </c>
      <c r="AB97" s="43">
        <f>SUM(AB98:AB107)</f>
        <v>0</v>
      </c>
      <c r="AC97" s="15">
        <f>SUM(AC98:AC110)</f>
        <v>687637</v>
      </c>
      <c r="AD97" s="260"/>
      <c r="AE97" s="276">
        <v>98</v>
      </c>
    </row>
    <row r="98" spans="1:31" ht="15" customHeight="1" x14ac:dyDescent="0.2">
      <c r="A98" s="235" t="s">
        <v>196</v>
      </c>
      <c r="B98" s="70"/>
      <c r="C98" s="26"/>
      <c r="D98" s="26"/>
      <c r="E98" s="26"/>
      <c r="F98" s="26"/>
      <c r="G98" s="26"/>
      <c r="H98" s="71">
        <f>SUM(B98:F98)</f>
        <v>0</v>
      </c>
      <c r="I98" s="105"/>
      <c r="J98" s="11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7">
        <f t="shared" ref="Z98:Z110" si="87">SUM(J98:X98)</f>
        <v>0</v>
      </c>
      <c r="AA98" s="28">
        <v>48762</v>
      </c>
      <c r="AB98" s="29"/>
      <c r="AC98" s="9">
        <f t="shared" ref="AC98:AC108" si="88">SUM(H98+Z98+AA98+AB98)</f>
        <v>48762</v>
      </c>
      <c r="AD98" s="126">
        <f>SUM(AD13+AD14)</f>
        <v>27</v>
      </c>
      <c r="AE98" s="233">
        <v>10.5</v>
      </c>
    </row>
    <row r="99" spans="1:31" ht="15" customHeight="1" x14ac:dyDescent="0.2">
      <c r="A99" s="235" t="s">
        <v>228</v>
      </c>
      <c r="B99" s="70"/>
      <c r="C99" s="26"/>
      <c r="D99" s="26"/>
      <c r="E99" s="26"/>
      <c r="F99" s="26"/>
      <c r="G99" s="26"/>
      <c r="H99" s="71"/>
      <c r="I99" s="105"/>
      <c r="J99" s="11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7">
        <f t="shared" si="87"/>
        <v>0</v>
      </c>
      <c r="AA99" s="28">
        <v>30000</v>
      </c>
      <c r="AB99" s="29"/>
      <c r="AC99" s="9">
        <f t="shared" si="88"/>
        <v>30000</v>
      </c>
      <c r="AD99" s="126"/>
      <c r="AE99" s="16"/>
    </row>
    <row r="100" spans="1:31" ht="15" customHeight="1" x14ac:dyDescent="0.2">
      <c r="A100" s="235" t="s">
        <v>229</v>
      </c>
      <c r="B100" s="70"/>
      <c r="C100" s="26"/>
      <c r="D100" s="26"/>
      <c r="E100" s="26"/>
      <c r="F100" s="26"/>
      <c r="G100" s="26"/>
      <c r="H100" s="71"/>
      <c r="I100" s="105"/>
      <c r="J100" s="11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7">
        <f t="shared" si="87"/>
        <v>0</v>
      </c>
      <c r="AA100" s="28">
        <f>SUM(AE100*AD100)</f>
        <v>135000</v>
      </c>
      <c r="AB100" s="29"/>
      <c r="AC100" s="9">
        <f t="shared" si="88"/>
        <v>135000</v>
      </c>
      <c r="AD100" s="126">
        <f>SUM(AD13+AD14)</f>
        <v>27</v>
      </c>
      <c r="AE100" s="234">
        <v>5000</v>
      </c>
    </row>
    <row r="101" spans="1:31" ht="15" customHeight="1" x14ac:dyDescent="0.2">
      <c r="A101" s="235" t="s">
        <v>230</v>
      </c>
      <c r="B101" s="70"/>
      <c r="C101" s="26"/>
      <c r="D101" s="26"/>
      <c r="E101" s="26"/>
      <c r="F101" s="26"/>
      <c r="G101" s="26"/>
      <c r="H101" s="71"/>
      <c r="I101" s="105"/>
      <c r="J101" s="11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7">
        <f t="shared" si="87"/>
        <v>0</v>
      </c>
      <c r="AA101" s="28">
        <f>SUM(AE101*AD101)</f>
        <v>0</v>
      </c>
      <c r="AB101" s="29"/>
      <c r="AC101" s="9">
        <f t="shared" si="88"/>
        <v>0</v>
      </c>
      <c r="AD101" s="126">
        <v>0</v>
      </c>
      <c r="AE101" s="234">
        <v>5000</v>
      </c>
    </row>
    <row r="102" spans="1:31" ht="15" customHeight="1" x14ac:dyDescent="0.2">
      <c r="A102" s="235" t="s">
        <v>231</v>
      </c>
      <c r="B102" s="70"/>
      <c r="C102" s="26"/>
      <c r="D102" s="26"/>
      <c r="E102" s="26"/>
      <c r="F102" s="26"/>
      <c r="G102" s="26"/>
      <c r="H102" s="71"/>
      <c r="I102" s="105"/>
      <c r="J102" s="11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7">
        <f t="shared" si="87"/>
        <v>0</v>
      </c>
      <c r="AA102" s="28">
        <v>2000</v>
      </c>
      <c r="AB102" s="29"/>
      <c r="AC102" s="9">
        <f t="shared" si="88"/>
        <v>2000</v>
      </c>
      <c r="AD102" s="126"/>
      <c r="AE102" s="234"/>
    </row>
    <row r="103" spans="1:31" ht="15" customHeight="1" x14ac:dyDescent="0.2">
      <c r="A103" s="235" t="s">
        <v>232</v>
      </c>
      <c r="B103" s="70"/>
      <c r="C103" s="26"/>
      <c r="D103" s="26"/>
      <c r="E103" s="26"/>
      <c r="F103" s="26"/>
      <c r="G103" s="26"/>
      <c r="H103" s="71"/>
      <c r="I103" s="105"/>
      <c r="J103" s="11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7">
        <f t="shared" si="87"/>
        <v>0</v>
      </c>
      <c r="AA103" s="28">
        <f>SUM(AE103*AD103)</f>
        <v>48600</v>
      </c>
      <c r="AB103" s="29"/>
      <c r="AC103" s="9">
        <f t="shared" si="88"/>
        <v>48600</v>
      </c>
      <c r="AD103" s="126">
        <f>SUM(AD13+AD14)</f>
        <v>27</v>
      </c>
      <c r="AE103" s="234">
        <v>1800</v>
      </c>
    </row>
    <row r="104" spans="1:31" ht="15" customHeight="1" x14ac:dyDescent="0.2">
      <c r="A104" s="235" t="s">
        <v>233</v>
      </c>
      <c r="B104" s="70"/>
      <c r="C104" s="26"/>
      <c r="D104" s="26"/>
      <c r="E104" s="26"/>
      <c r="F104" s="26"/>
      <c r="G104" s="26"/>
      <c r="H104" s="71"/>
      <c r="I104" s="105"/>
      <c r="J104" s="11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7">
        <f t="shared" si="87"/>
        <v>0</v>
      </c>
      <c r="AA104" s="28">
        <f>SUM(AE104*AD104)</f>
        <v>0</v>
      </c>
      <c r="AB104" s="29"/>
      <c r="AC104" s="5">
        <f t="shared" si="88"/>
        <v>0</v>
      </c>
      <c r="AD104" s="126">
        <v>0</v>
      </c>
      <c r="AE104" s="234">
        <v>1800</v>
      </c>
    </row>
    <row r="105" spans="1:31" ht="15" customHeight="1" x14ac:dyDescent="0.2">
      <c r="A105" s="235" t="s">
        <v>234</v>
      </c>
      <c r="B105" s="70"/>
      <c r="C105" s="26"/>
      <c r="D105" s="26"/>
      <c r="E105" s="26"/>
      <c r="F105" s="26"/>
      <c r="G105" s="26"/>
      <c r="H105" s="71"/>
      <c r="I105" s="105"/>
      <c r="J105" s="11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7">
        <f t="shared" si="87"/>
        <v>0</v>
      </c>
      <c r="AA105" s="28">
        <v>50000</v>
      </c>
      <c r="AB105" s="29"/>
      <c r="AC105" s="9">
        <f t="shared" si="88"/>
        <v>50000</v>
      </c>
      <c r="AD105" s="126">
        <v>0</v>
      </c>
      <c r="AE105" s="234"/>
    </row>
    <row r="106" spans="1:31" ht="15" customHeight="1" x14ac:dyDescent="0.2">
      <c r="A106" s="235" t="s">
        <v>235</v>
      </c>
      <c r="B106" s="70"/>
      <c r="C106" s="26"/>
      <c r="D106" s="26"/>
      <c r="E106" s="26"/>
      <c r="F106" s="26"/>
      <c r="G106" s="26"/>
      <c r="H106" s="71"/>
      <c r="I106" s="105"/>
      <c r="J106" s="11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7">
        <f t="shared" si="87"/>
        <v>0</v>
      </c>
      <c r="AA106" s="28">
        <f>SUM(AE106*AD106)</f>
        <v>243000</v>
      </c>
      <c r="AB106" s="29"/>
      <c r="AC106" s="9">
        <f t="shared" si="88"/>
        <v>243000</v>
      </c>
      <c r="AD106" s="126">
        <f>SUM(AD13+AD14)</f>
        <v>27</v>
      </c>
      <c r="AE106" s="234">
        <v>9000</v>
      </c>
    </row>
    <row r="107" spans="1:31" ht="15" customHeight="1" x14ac:dyDescent="0.2">
      <c r="A107" s="235" t="s">
        <v>220</v>
      </c>
      <c r="B107" s="70"/>
      <c r="C107" s="26"/>
      <c r="D107" s="26"/>
      <c r="E107" s="26"/>
      <c r="F107" s="26"/>
      <c r="G107" s="26"/>
      <c r="H107" s="71"/>
      <c r="I107" s="105"/>
      <c r="J107" s="11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7">
        <f t="shared" si="87"/>
        <v>0</v>
      </c>
      <c r="AA107" s="28">
        <f>SUM(AE107*AD107)</f>
        <v>0</v>
      </c>
      <c r="AB107" s="29"/>
      <c r="AC107" s="5">
        <f t="shared" si="88"/>
        <v>0</v>
      </c>
      <c r="AD107" s="126">
        <v>0</v>
      </c>
      <c r="AE107" s="234">
        <v>9000</v>
      </c>
    </row>
    <row r="108" spans="1:31" ht="15" customHeight="1" x14ac:dyDescent="0.2">
      <c r="A108" s="235" t="s">
        <v>197</v>
      </c>
      <c r="B108" s="70"/>
      <c r="C108" s="26"/>
      <c r="D108" s="26"/>
      <c r="E108" s="26"/>
      <c r="F108" s="26"/>
      <c r="G108" s="26"/>
      <c r="H108" s="71"/>
      <c r="I108" s="105"/>
      <c r="J108" s="11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7">
        <f t="shared" si="87"/>
        <v>0</v>
      </c>
      <c r="AA108" s="28">
        <f>SUM(AE108*AD108)</f>
        <v>49275</v>
      </c>
      <c r="AB108" s="29"/>
      <c r="AC108" s="5">
        <f t="shared" si="88"/>
        <v>49275</v>
      </c>
      <c r="AD108" s="126">
        <f>SUM(AD13+AD14)</f>
        <v>27</v>
      </c>
      <c r="AE108" s="234">
        <v>1825</v>
      </c>
    </row>
    <row r="109" spans="1:31" ht="15.65" customHeight="1" x14ac:dyDescent="0.2">
      <c r="A109" s="235" t="s">
        <v>198</v>
      </c>
      <c r="B109" s="70"/>
      <c r="C109" s="26"/>
      <c r="D109" s="26"/>
      <c r="E109" s="26"/>
      <c r="F109" s="26"/>
      <c r="G109" s="26"/>
      <c r="H109" s="71"/>
      <c r="I109" s="105"/>
      <c r="J109" s="11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7">
        <f t="shared" si="87"/>
        <v>0</v>
      </c>
      <c r="AA109" s="28">
        <v>0</v>
      </c>
      <c r="AB109" s="29"/>
      <c r="AC109" s="5">
        <v>0</v>
      </c>
      <c r="AD109" s="126">
        <v>0</v>
      </c>
      <c r="AE109" s="234">
        <v>20000</v>
      </c>
    </row>
    <row r="110" spans="1:31" s="14" customFormat="1" ht="16.899999999999999" customHeight="1" x14ac:dyDescent="0.2">
      <c r="A110" s="277" t="s">
        <v>221</v>
      </c>
      <c r="B110" s="78"/>
      <c r="C110" s="39"/>
      <c r="D110" s="39"/>
      <c r="E110" s="39"/>
      <c r="F110" s="39"/>
      <c r="G110" s="39"/>
      <c r="H110" s="97">
        <f>SUM(B110:F110)</f>
        <v>0</v>
      </c>
      <c r="I110" s="109"/>
      <c r="J110" s="120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40">
        <f t="shared" si="87"/>
        <v>0</v>
      </c>
      <c r="AA110" s="28">
        <f>SUM(AE110*AD110)</f>
        <v>81000</v>
      </c>
      <c r="AB110" s="41"/>
      <c r="AC110" s="5">
        <f>SUM(H110+Z110+AA110+AB110)</f>
        <v>81000</v>
      </c>
      <c r="AD110" s="262">
        <f>SUM(AD13+AD14)</f>
        <v>27</v>
      </c>
      <c r="AE110" s="264">
        <v>3000</v>
      </c>
    </row>
    <row r="111" spans="1:31" ht="15" customHeight="1" x14ac:dyDescent="0.2">
      <c r="A111" s="236" t="s">
        <v>222</v>
      </c>
      <c r="B111" s="74">
        <f>SUM(B112,B117,B118)</f>
        <v>0</v>
      </c>
      <c r="C111" s="38">
        <f>SUM(C112,C117,C118)</f>
        <v>0</v>
      </c>
      <c r="D111" s="38">
        <f t="shared" ref="D111" si="89">SUM(D112,D117,D118)</f>
        <v>0</v>
      </c>
      <c r="E111" s="38">
        <f>SUM(E112,E117,E118)</f>
        <v>0</v>
      </c>
      <c r="F111" s="38">
        <f>SUM(F112,F117,F118)</f>
        <v>0</v>
      </c>
      <c r="G111" s="38">
        <f t="shared" ref="G111:Z111" si="90">SUM(G112,G117,G118)</f>
        <v>0</v>
      </c>
      <c r="H111" s="98">
        <f t="shared" si="90"/>
        <v>0</v>
      </c>
      <c r="I111" s="108">
        <f>SUM(I112,I117,I118)</f>
        <v>0</v>
      </c>
      <c r="J111" s="119">
        <f t="shared" si="90"/>
        <v>0</v>
      </c>
      <c r="K111" s="38">
        <f>SUM(K112,K117,K118)</f>
        <v>0</v>
      </c>
      <c r="L111" s="38">
        <f>SUM(L112,L117,L118)</f>
        <v>0</v>
      </c>
      <c r="M111" s="38">
        <f t="shared" si="90"/>
        <v>0</v>
      </c>
      <c r="N111" s="38">
        <f>SUM(N112,N117,N118)</f>
        <v>0</v>
      </c>
      <c r="O111" s="38">
        <f t="shared" si="90"/>
        <v>0</v>
      </c>
      <c r="P111" s="38">
        <f t="shared" ref="P111" si="91">SUM(P112,P117,P118)</f>
        <v>0</v>
      </c>
      <c r="Q111" s="38">
        <f t="shared" ref="Q111:W111" si="92">SUM(Q112,Q117,Q118)</f>
        <v>0</v>
      </c>
      <c r="R111" s="38">
        <f>SUM(R112,R117,R118)</f>
        <v>0</v>
      </c>
      <c r="S111" s="38">
        <f t="shared" si="92"/>
        <v>0</v>
      </c>
      <c r="T111" s="38">
        <f t="shared" si="92"/>
        <v>0</v>
      </c>
      <c r="U111" s="38">
        <f t="shared" si="92"/>
        <v>0</v>
      </c>
      <c r="V111" s="38">
        <f t="shared" ref="V111" si="93">SUM(V112,V117,V118)</f>
        <v>0</v>
      </c>
      <c r="W111" s="38">
        <f t="shared" si="92"/>
        <v>0</v>
      </c>
      <c r="X111" s="38">
        <f t="shared" ref="X111" si="94">SUM(X112,X117,X118)</f>
        <v>0</v>
      </c>
      <c r="Y111" s="38">
        <f t="shared" si="90"/>
        <v>0</v>
      </c>
      <c r="Z111" s="42">
        <f t="shared" si="90"/>
        <v>0</v>
      </c>
      <c r="AA111" s="43">
        <f>SUM(AA112,AA117,AA118,AA119)</f>
        <v>0</v>
      </c>
      <c r="AB111" s="44">
        <f>SUM(AB112:AB119)</f>
        <v>0</v>
      </c>
      <c r="AC111" s="15">
        <f>SUM(AC112,AC117,AC118,AC119)</f>
        <v>0</v>
      </c>
      <c r="AD111" s="126"/>
      <c r="AE111" s="16"/>
    </row>
    <row r="112" spans="1:31" ht="15" customHeight="1" x14ac:dyDescent="0.2">
      <c r="A112" s="235" t="s">
        <v>199</v>
      </c>
      <c r="B112" s="70">
        <f>SUM(B113:B116)</f>
        <v>0</v>
      </c>
      <c r="C112" s="26">
        <f>SUM(C113:C116)</f>
        <v>0</v>
      </c>
      <c r="D112" s="26">
        <f t="shared" ref="D112" si="95">SUM(D113:D116)</f>
        <v>0</v>
      </c>
      <c r="E112" s="26">
        <f>SUM(E113:E116)</f>
        <v>0</v>
      </c>
      <c r="F112" s="26">
        <f>SUM(F113:F116)</f>
        <v>0</v>
      </c>
      <c r="G112" s="26">
        <f t="shared" ref="G112:Z112" si="96">SUM(G113:G116)</f>
        <v>0</v>
      </c>
      <c r="H112" s="71">
        <f>SUM(H113:H116)</f>
        <v>0</v>
      </c>
      <c r="I112" s="105">
        <f>SUM(I113:I116)</f>
        <v>0</v>
      </c>
      <c r="J112" s="116">
        <f t="shared" si="96"/>
        <v>0</v>
      </c>
      <c r="K112" s="26">
        <f>SUM(K113:K116)</f>
        <v>0</v>
      </c>
      <c r="L112" s="26">
        <f>SUM(L113:L116)</f>
        <v>0</v>
      </c>
      <c r="M112" s="26">
        <f t="shared" si="96"/>
        <v>0</v>
      </c>
      <c r="N112" s="26">
        <f>SUM(N113:N116)</f>
        <v>0</v>
      </c>
      <c r="O112" s="26">
        <f t="shared" si="96"/>
        <v>0</v>
      </c>
      <c r="P112" s="26">
        <f t="shared" ref="P112" si="97">SUM(P113:P116)</f>
        <v>0</v>
      </c>
      <c r="Q112" s="26">
        <f t="shared" ref="Q112:W112" si="98">SUM(Q113:Q116)</f>
        <v>0</v>
      </c>
      <c r="R112" s="26">
        <f>SUM(R113:R116)</f>
        <v>0</v>
      </c>
      <c r="S112" s="26">
        <f t="shared" si="98"/>
        <v>0</v>
      </c>
      <c r="T112" s="26">
        <f t="shared" si="98"/>
        <v>0</v>
      </c>
      <c r="U112" s="26">
        <f t="shared" si="98"/>
        <v>0</v>
      </c>
      <c r="V112" s="26">
        <f t="shared" ref="V112" si="99">SUM(V113:V116)</f>
        <v>0</v>
      </c>
      <c r="W112" s="26">
        <f t="shared" si="98"/>
        <v>0</v>
      </c>
      <c r="X112" s="26">
        <f t="shared" ref="X112" si="100">SUM(X113:X116)</f>
        <v>0</v>
      </c>
      <c r="Y112" s="26">
        <f t="shared" si="96"/>
        <v>0</v>
      </c>
      <c r="Z112" s="27">
        <f t="shared" si="96"/>
        <v>0</v>
      </c>
      <c r="AA112" s="28"/>
      <c r="AB112" s="29"/>
      <c r="AC112" s="9">
        <f t="shared" ref="AC112:AC123" si="101">SUM(H112+Z112+AA112+AB112)</f>
        <v>0</v>
      </c>
      <c r="AD112" s="126"/>
      <c r="AE112" s="16"/>
    </row>
    <row r="113" spans="1:31" ht="15" customHeight="1" x14ac:dyDescent="0.2">
      <c r="A113" s="235" t="s">
        <v>93</v>
      </c>
      <c r="B113" s="70"/>
      <c r="C113" s="26"/>
      <c r="D113" s="26"/>
      <c r="E113" s="26"/>
      <c r="F113" s="26"/>
      <c r="G113" s="26"/>
      <c r="H113" s="71"/>
      <c r="I113" s="105"/>
      <c r="J113" s="11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7">
        <f>SUM(Z114:Z117)</f>
        <v>0</v>
      </c>
      <c r="AA113" s="28"/>
      <c r="AB113" s="29"/>
      <c r="AC113" s="9">
        <f t="shared" si="101"/>
        <v>0</v>
      </c>
      <c r="AD113" s="126"/>
      <c r="AE113" s="16"/>
    </row>
    <row r="114" spans="1:31" ht="15" customHeight="1" x14ac:dyDescent="0.2">
      <c r="A114" s="235" t="s">
        <v>94</v>
      </c>
      <c r="B114" s="70"/>
      <c r="C114" s="26"/>
      <c r="D114" s="26"/>
      <c r="E114" s="26"/>
      <c r="F114" s="26"/>
      <c r="G114" s="26"/>
      <c r="H114" s="71"/>
      <c r="I114" s="105"/>
      <c r="J114" s="11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7">
        <f>SUM(Z115:Z118)</f>
        <v>0</v>
      </c>
      <c r="AA114" s="28"/>
      <c r="AB114" s="29"/>
      <c r="AC114" s="9">
        <f t="shared" si="101"/>
        <v>0</v>
      </c>
      <c r="AD114" s="126"/>
      <c r="AE114" s="16"/>
    </row>
    <row r="115" spans="1:31" ht="15" customHeight="1" x14ac:dyDescent="0.2">
      <c r="A115" s="235" t="s">
        <v>95</v>
      </c>
      <c r="B115" s="70"/>
      <c r="C115" s="26"/>
      <c r="D115" s="26"/>
      <c r="E115" s="26"/>
      <c r="F115" s="26"/>
      <c r="G115" s="26"/>
      <c r="H115" s="71"/>
      <c r="I115" s="105"/>
      <c r="J115" s="11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7">
        <f>SUM(Z116:Z120)</f>
        <v>0</v>
      </c>
      <c r="AA115" s="28"/>
      <c r="AB115" s="29"/>
      <c r="AC115" s="9">
        <f t="shared" si="101"/>
        <v>0</v>
      </c>
      <c r="AD115" s="126"/>
      <c r="AE115" s="16"/>
    </row>
    <row r="116" spans="1:31" ht="15" customHeight="1" x14ac:dyDescent="0.2">
      <c r="A116" s="235" t="s">
        <v>96</v>
      </c>
      <c r="B116" s="70"/>
      <c r="C116" s="26"/>
      <c r="D116" s="26"/>
      <c r="E116" s="26"/>
      <c r="F116" s="26"/>
      <c r="G116" s="26"/>
      <c r="H116" s="71"/>
      <c r="I116" s="105"/>
      <c r="J116" s="11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7">
        <f>SUM(Z117:Z121)</f>
        <v>0</v>
      </c>
      <c r="AA116" s="28"/>
      <c r="AB116" s="29"/>
      <c r="AC116" s="9">
        <f t="shared" si="101"/>
        <v>0</v>
      </c>
      <c r="AD116" s="126"/>
      <c r="AE116" s="16"/>
    </row>
    <row r="117" spans="1:31" ht="15" customHeight="1" x14ac:dyDescent="0.2">
      <c r="A117" s="235" t="s">
        <v>200</v>
      </c>
      <c r="B117" s="70"/>
      <c r="C117" s="26"/>
      <c r="D117" s="26"/>
      <c r="E117" s="26"/>
      <c r="F117" s="26"/>
      <c r="G117" s="26"/>
      <c r="H117" s="71">
        <f>SUM(B117:F117)</f>
        <v>0</v>
      </c>
      <c r="I117" s="105"/>
      <c r="J117" s="11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7">
        <f>SUM(J117:X117)</f>
        <v>0</v>
      </c>
      <c r="AA117" s="28"/>
      <c r="AB117" s="29"/>
      <c r="AC117" s="9">
        <f t="shared" si="101"/>
        <v>0</v>
      </c>
      <c r="AD117" s="126"/>
      <c r="AE117" s="16"/>
    </row>
    <row r="118" spans="1:31" ht="15" customHeight="1" x14ac:dyDescent="0.2">
      <c r="A118" s="235" t="s">
        <v>201</v>
      </c>
      <c r="B118" s="70"/>
      <c r="C118" s="26"/>
      <c r="D118" s="26"/>
      <c r="E118" s="26"/>
      <c r="F118" s="26"/>
      <c r="G118" s="26"/>
      <c r="H118" s="71">
        <f>SUM(B118:F118)</f>
        <v>0</v>
      </c>
      <c r="I118" s="105"/>
      <c r="J118" s="11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7">
        <f>SUM(J118:X118)</f>
        <v>0</v>
      </c>
      <c r="AA118" s="28"/>
      <c r="AB118" s="29"/>
      <c r="AC118" s="5">
        <f t="shared" si="101"/>
        <v>0</v>
      </c>
      <c r="AD118" s="126"/>
      <c r="AE118" s="16"/>
    </row>
    <row r="119" spans="1:31" ht="15" customHeight="1" x14ac:dyDescent="0.2">
      <c r="A119" s="277" t="s">
        <v>202</v>
      </c>
      <c r="B119" s="73"/>
      <c r="C119" s="34"/>
      <c r="D119" s="34"/>
      <c r="E119" s="34"/>
      <c r="F119" s="34"/>
      <c r="G119" s="34"/>
      <c r="H119" s="96"/>
      <c r="I119" s="107"/>
      <c r="J119" s="118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27">
        <f>SUM(J119:X119)</f>
        <v>0</v>
      </c>
      <c r="AA119" s="28">
        <v>0</v>
      </c>
      <c r="AB119" s="29"/>
      <c r="AC119" s="5">
        <f t="shared" si="101"/>
        <v>0</v>
      </c>
      <c r="AD119" s="126"/>
      <c r="AE119" s="16"/>
    </row>
    <row r="120" spans="1:31" ht="15" customHeight="1" x14ac:dyDescent="0.2">
      <c r="A120" s="236" t="s">
        <v>223</v>
      </c>
      <c r="B120" s="72">
        <f>SUM(B121:B122)</f>
        <v>0</v>
      </c>
      <c r="C120" s="30">
        <f>SUM(C121:C122)</f>
        <v>0</v>
      </c>
      <c r="D120" s="30">
        <f t="shared" ref="D120" si="102">SUM(D121:D122)</f>
        <v>0</v>
      </c>
      <c r="E120" s="30">
        <f>SUM(E121:E122)</f>
        <v>0</v>
      </c>
      <c r="F120" s="30">
        <f>SUM(F121:F122)</f>
        <v>0</v>
      </c>
      <c r="G120" s="30">
        <f t="shared" ref="G120:AB120" si="103">SUM(G121:G122)</f>
        <v>0</v>
      </c>
      <c r="H120" s="95">
        <f t="shared" si="103"/>
        <v>0</v>
      </c>
      <c r="I120" s="106">
        <f>SUM(I121:I122)</f>
        <v>0</v>
      </c>
      <c r="J120" s="117">
        <f t="shared" si="103"/>
        <v>0</v>
      </c>
      <c r="K120" s="30">
        <f>SUM(K121:K122)</f>
        <v>0</v>
      </c>
      <c r="L120" s="30">
        <f>SUM(L121:L122)</f>
        <v>0</v>
      </c>
      <c r="M120" s="30">
        <f t="shared" si="103"/>
        <v>0</v>
      </c>
      <c r="N120" s="30">
        <f>SUM(N121:N122)</f>
        <v>0</v>
      </c>
      <c r="O120" s="30">
        <f t="shared" si="103"/>
        <v>0</v>
      </c>
      <c r="P120" s="30">
        <f t="shared" ref="P120" si="104">SUM(P121:P122)</f>
        <v>0</v>
      </c>
      <c r="Q120" s="30">
        <f t="shared" ref="Q120:W120" si="105">SUM(Q121:Q122)</f>
        <v>0</v>
      </c>
      <c r="R120" s="30">
        <f>SUM(R121:R122)</f>
        <v>0</v>
      </c>
      <c r="S120" s="30">
        <f t="shared" si="105"/>
        <v>0</v>
      </c>
      <c r="T120" s="30">
        <f t="shared" si="105"/>
        <v>0</v>
      </c>
      <c r="U120" s="30">
        <f t="shared" si="105"/>
        <v>0</v>
      </c>
      <c r="V120" s="30">
        <f t="shared" ref="V120" si="106">SUM(V121:V122)</f>
        <v>0</v>
      </c>
      <c r="W120" s="30">
        <f t="shared" si="105"/>
        <v>0</v>
      </c>
      <c r="X120" s="30">
        <f t="shared" ref="X120" si="107">SUM(X121:X122)</f>
        <v>0</v>
      </c>
      <c r="Y120" s="30">
        <f t="shared" si="103"/>
        <v>0</v>
      </c>
      <c r="Z120" s="42">
        <f t="shared" si="103"/>
        <v>0</v>
      </c>
      <c r="AA120" s="43">
        <f t="shared" si="103"/>
        <v>0</v>
      </c>
      <c r="AB120" s="44">
        <f t="shared" si="103"/>
        <v>0</v>
      </c>
      <c r="AC120" s="12">
        <f t="shared" si="101"/>
        <v>0</v>
      </c>
      <c r="AD120" s="260"/>
      <c r="AE120" s="261"/>
    </row>
    <row r="121" spans="1:31" ht="15" customHeight="1" x14ac:dyDescent="0.2">
      <c r="A121" s="235" t="s">
        <v>203</v>
      </c>
      <c r="B121" s="70"/>
      <c r="C121" s="26"/>
      <c r="D121" s="26"/>
      <c r="E121" s="26"/>
      <c r="F121" s="26"/>
      <c r="G121" s="26"/>
      <c r="H121" s="71"/>
      <c r="I121" s="105"/>
      <c r="J121" s="11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7">
        <f>SUM(J121:X121)</f>
        <v>0</v>
      </c>
      <c r="AA121" s="28"/>
      <c r="AB121" s="29"/>
      <c r="AC121" s="5">
        <f t="shared" si="101"/>
        <v>0</v>
      </c>
      <c r="AD121" s="126"/>
      <c r="AE121" s="16"/>
    </row>
    <row r="122" spans="1:31" ht="15" customHeight="1" x14ac:dyDescent="0.2">
      <c r="A122" s="235" t="s">
        <v>204</v>
      </c>
      <c r="B122" s="70"/>
      <c r="C122" s="26"/>
      <c r="D122" s="26"/>
      <c r="E122" s="26"/>
      <c r="F122" s="26"/>
      <c r="G122" s="26"/>
      <c r="H122" s="71"/>
      <c r="I122" s="105"/>
      <c r="J122" s="11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7">
        <f>SUM(J122:X122)</f>
        <v>0</v>
      </c>
      <c r="AA122" s="28">
        <v>0</v>
      </c>
      <c r="AB122" s="29"/>
      <c r="AC122" s="5">
        <f t="shared" si="101"/>
        <v>0</v>
      </c>
      <c r="AD122" s="126"/>
      <c r="AE122" s="16"/>
    </row>
    <row r="123" spans="1:31" ht="15" customHeight="1" x14ac:dyDescent="0.2">
      <c r="A123" s="281" t="s">
        <v>47</v>
      </c>
      <c r="B123" s="79">
        <f t="shared" ref="B123:Y123" si="108">SUM(B52,B75,B97,B111)</f>
        <v>155000</v>
      </c>
      <c r="C123" s="45">
        <f t="shared" si="108"/>
        <v>0</v>
      </c>
      <c r="D123" s="45">
        <f t="shared" si="108"/>
        <v>50000</v>
      </c>
      <c r="E123" s="45">
        <f>SUM(E52,E75,E97,E111)</f>
        <v>2000000</v>
      </c>
      <c r="F123" s="45">
        <f>SUM(F52,F75,F97,F111)</f>
        <v>50000</v>
      </c>
      <c r="G123" s="45">
        <f t="shared" si="108"/>
        <v>0</v>
      </c>
      <c r="H123" s="99">
        <f>SUM(H52,H75,H97,H111)</f>
        <v>2255000</v>
      </c>
      <c r="I123" s="110">
        <f>SUM(I52,I75,I97,I111)</f>
        <v>150000</v>
      </c>
      <c r="J123" s="121">
        <f t="shared" si="108"/>
        <v>160000</v>
      </c>
      <c r="K123" s="45">
        <f>SUM(K52,K75,K97,K111)</f>
        <v>17000</v>
      </c>
      <c r="L123" s="45">
        <f>SUM(L52,L75,L97,L111)</f>
        <v>200000</v>
      </c>
      <c r="M123" s="45">
        <f t="shared" si="108"/>
        <v>3000</v>
      </c>
      <c r="N123" s="45">
        <f>SUM(N52,N75,N97,N111)</f>
        <v>0</v>
      </c>
      <c r="O123" s="45">
        <f t="shared" si="108"/>
        <v>10000</v>
      </c>
      <c r="P123" s="45">
        <f t="shared" ref="P123:Q123" si="109">SUM(P52,P75,P97,P111)</f>
        <v>50000</v>
      </c>
      <c r="Q123" s="45">
        <f t="shared" si="109"/>
        <v>120000</v>
      </c>
      <c r="R123" s="45">
        <f>SUM(R52,R75,R97,R111)</f>
        <v>1100000</v>
      </c>
      <c r="S123" s="45">
        <f t="shared" ref="S123:U123" si="110">SUM(S52,S75,S97,S111)</f>
        <v>0</v>
      </c>
      <c r="T123" s="45">
        <f t="shared" ref="T123" si="111">SUM(T52,T75,T97,T111)</f>
        <v>0</v>
      </c>
      <c r="U123" s="45">
        <f t="shared" si="110"/>
        <v>2700</v>
      </c>
      <c r="V123" s="45">
        <f t="shared" ref="V123" si="112">SUM(V52,V75,V97,V111)</f>
        <v>0</v>
      </c>
      <c r="W123" s="45">
        <f>SUM(W52,W75,W97,W111)</f>
        <v>30000</v>
      </c>
      <c r="X123" s="45">
        <f>SUM(X52,X75,X97,X111)</f>
        <v>150000</v>
      </c>
      <c r="Y123" s="45">
        <f t="shared" si="108"/>
        <v>0</v>
      </c>
      <c r="Z123" s="46">
        <f>SUM(Z52,Z75,Z97,Z111,Z120)</f>
        <v>1992700</v>
      </c>
      <c r="AA123" s="47">
        <f>SUM(AA52,AA75,AA97,AA111,AA120)</f>
        <v>8854337</v>
      </c>
      <c r="AB123" s="48">
        <f>SUM(AB52,AB75,AB97,AB111,AB120)</f>
        <v>0</v>
      </c>
      <c r="AC123" s="339">
        <f t="shared" si="101"/>
        <v>13102037</v>
      </c>
      <c r="AD123" s="265"/>
      <c r="AE123" s="266"/>
    </row>
    <row r="124" spans="1:31" ht="15" customHeight="1" x14ac:dyDescent="0.2">
      <c r="A124" s="281" t="s">
        <v>48</v>
      </c>
      <c r="B124" s="79">
        <v>0</v>
      </c>
      <c r="C124" s="45">
        <v>0</v>
      </c>
      <c r="D124" s="45">
        <v>0</v>
      </c>
      <c r="E124" s="45">
        <v>0</v>
      </c>
      <c r="F124" s="45">
        <v>0</v>
      </c>
      <c r="G124" s="45">
        <v>0</v>
      </c>
      <c r="H124" s="99">
        <v>0</v>
      </c>
      <c r="I124" s="110">
        <v>0</v>
      </c>
      <c r="J124" s="121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6">
        <v>0</v>
      </c>
      <c r="AA124" s="47">
        <v>0</v>
      </c>
      <c r="AB124" s="48">
        <v>0</v>
      </c>
      <c r="AC124" s="8">
        <f t="shared" ref="AC124:AC126" si="113">SUM(AA124+AB124)</f>
        <v>0</v>
      </c>
      <c r="AD124" s="265"/>
      <c r="AE124" s="266"/>
    </row>
    <row r="125" spans="1:31" ht="15" customHeight="1" x14ac:dyDescent="0.2">
      <c r="A125" s="281" t="s">
        <v>49</v>
      </c>
      <c r="B125" s="79">
        <v>0</v>
      </c>
      <c r="C125" s="45">
        <v>0</v>
      </c>
      <c r="D125" s="45">
        <v>0</v>
      </c>
      <c r="E125" s="45">
        <v>0</v>
      </c>
      <c r="F125" s="45">
        <v>0</v>
      </c>
      <c r="G125" s="45">
        <v>0</v>
      </c>
      <c r="H125" s="99">
        <v>0</v>
      </c>
      <c r="I125" s="110">
        <v>0</v>
      </c>
      <c r="J125" s="121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45">
        <v>0</v>
      </c>
      <c r="Y125" s="45">
        <v>0</v>
      </c>
      <c r="Z125" s="46">
        <v>0</v>
      </c>
      <c r="AA125" s="47">
        <v>0</v>
      </c>
      <c r="AB125" s="48">
        <v>0</v>
      </c>
      <c r="AC125" s="8">
        <f t="shared" si="113"/>
        <v>0</v>
      </c>
      <c r="AD125" s="265"/>
      <c r="AE125" s="266"/>
    </row>
    <row r="126" spans="1:31" ht="15" customHeight="1" x14ac:dyDescent="0.2">
      <c r="A126" s="281" t="s">
        <v>50</v>
      </c>
      <c r="B126" s="79">
        <v>0</v>
      </c>
      <c r="C126" s="45">
        <v>0</v>
      </c>
      <c r="D126" s="45">
        <v>0</v>
      </c>
      <c r="E126" s="45">
        <v>0</v>
      </c>
      <c r="F126" s="45">
        <v>0</v>
      </c>
      <c r="G126" s="45">
        <v>0</v>
      </c>
      <c r="H126" s="99">
        <v>0</v>
      </c>
      <c r="I126" s="110">
        <v>0</v>
      </c>
      <c r="J126" s="121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</v>
      </c>
      <c r="Z126" s="46">
        <v>0</v>
      </c>
      <c r="AA126" s="47">
        <v>0</v>
      </c>
      <c r="AB126" s="48">
        <v>0</v>
      </c>
      <c r="AC126" s="8">
        <f t="shared" si="113"/>
        <v>0</v>
      </c>
      <c r="AD126" s="265"/>
      <c r="AE126" s="266"/>
    </row>
    <row r="127" spans="1:31" ht="15" customHeight="1" thickBot="1" x14ac:dyDescent="0.25">
      <c r="A127" s="282" t="s">
        <v>51</v>
      </c>
      <c r="B127" s="80">
        <f>SUM(B50-B123)</f>
        <v>0</v>
      </c>
      <c r="C127" s="49">
        <f t="shared" ref="C127:J127" si="114">SUM(C50-C123)</f>
        <v>0</v>
      </c>
      <c r="D127" s="49">
        <f t="shared" si="114"/>
        <v>0</v>
      </c>
      <c r="E127" s="49">
        <f>SUM(E50-E123)</f>
        <v>0</v>
      </c>
      <c r="F127" s="49">
        <f>SUM(F50-F123)</f>
        <v>0</v>
      </c>
      <c r="G127" s="49">
        <f t="shared" si="114"/>
        <v>0</v>
      </c>
      <c r="H127" s="100">
        <f>SUM(H50-H123)</f>
        <v>0</v>
      </c>
      <c r="I127" s="111">
        <f>SUM(I50-I123)</f>
        <v>0</v>
      </c>
      <c r="J127" s="122">
        <f t="shared" si="114"/>
        <v>0</v>
      </c>
      <c r="K127" s="49">
        <f>SUM(K50-K123)</f>
        <v>0</v>
      </c>
      <c r="L127" s="49">
        <f>SUM(L50-L123)</f>
        <v>0</v>
      </c>
      <c r="M127" s="49">
        <f t="shared" ref="M127:Y127" si="115">SUM(M50-M123)</f>
        <v>0</v>
      </c>
      <c r="N127" s="49">
        <f>SUM(N50-N123)</f>
        <v>0</v>
      </c>
      <c r="O127" s="49">
        <f t="shared" si="115"/>
        <v>0</v>
      </c>
      <c r="P127" s="49">
        <f t="shared" ref="P127:Q127" si="116">SUM(P50-P123)</f>
        <v>0</v>
      </c>
      <c r="Q127" s="49">
        <f t="shared" si="116"/>
        <v>0</v>
      </c>
      <c r="R127" s="49">
        <f>SUM(R50-R123)</f>
        <v>0</v>
      </c>
      <c r="S127" s="49">
        <f t="shared" ref="S127:X127" si="117">SUM(S50-S123)</f>
        <v>0</v>
      </c>
      <c r="T127" s="49">
        <f t="shared" ref="T127" si="118">SUM(T50-T123)</f>
        <v>0</v>
      </c>
      <c r="U127" s="49">
        <f t="shared" si="117"/>
        <v>0</v>
      </c>
      <c r="V127" s="49">
        <f t="shared" ref="V127" si="119">SUM(V50-V123)</f>
        <v>0</v>
      </c>
      <c r="W127" s="49">
        <f t="shared" si="117"/>
        <v>0</v>
      </c>
      <c r="X127" s="49">
        <f t="shared" si="117"/>
        <v>0</v>
      </c>
      <c r="Y127" s="49">
        <f t="shared" si="115"/>
        <v>0</v>
      </c>
      <c r="Z127" s="50">
        <f>SUM(Z50-Z123)</f>
        <v>0</v>
      </c>
      <c r="AA127" s="51">
        <f>SUM(AA50-AA123)</f>
        <v>166436</v>
      </c>
      <c r="AB127" s="51">
        <f>SUM(AB56,AB79,AB101,AB115,AB124)</f>
        <v>0</v>
      </c>
      <c r="AC127" s="11">
        <f>SUM(AA127+AB127)</f>
        <v>166436</v>
      </c>
      <c r="AD127" s="267"/>
      <c r="AE127" s="268"/>
    </row>
    <row r="128" spans="1:31" ht="15" customHeight="1" x14ac:dyDescent="0.2">
      <c r="A128" s="69" t="s">
        <v>214</v>
      </c>
      <c r="B128" s="70"/>
      <c r="C128" s="26"/>
      <c r="D128" s="26"/>
      <c r="E128" s="26"/>
      <c r="F128" s="26"/>
      <c r="G128" s="26"/>
      <c r="H128" s="71"/>
      <c r="I128" s="105"/>
      <c r="J128" s="11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7"/>
      <c r="AA128" s="28"/>
      <c r="AB128" s="29"/>
      <c r="AC128" s="5"/>
      <c r="AD128" s="126"/>
      <c r="AE128" s="16"/>
    </row>
    <row r="129" spans="1:31" ht="15" customHeight="1" x14ac:dyDescent="0.2">
      <c r="A129" s="69" t="s">
        <v>53</v>
      </c>
      <c r="B129" s="70"/>
      <c r="C129" s="26"/>
      <c r="D129" s="26"/>
      <c r="E129" s="26"/>
      <c r="F129" s="26"/>
      <c r="G129" s="26"/>
      <c r="H129" s="71"/>
      <c r="I129" s="105"/>
      <c r="J129" s="11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7"/>
      <c r="AA129" s="28"/>
      <c r="AB129" s="29"/>
      <c r="AC129" s="5"/>
      <c r="AD129" s="126"/>
      <c r="AE129" s="16"/>
    </row>
    <row r="130" spans="1:31" ht="15" customHeight="1" x14ac:dyDescent="0.2">
      <c r="A130" s="236" t="s">
        <v>205</v>
      </c>
      <c r="B130" s="72">
        <f>SUM(B131:B134)</f>
        <v>0</v>
      </c>
      <c r="C130" s="30">
        <f>SUM(C131:C133)</f>
        <v>0</v>
      </c>
      <c r="D130" s="30">
        <f t="shared" ref="D130:G130" si="120">SUM(D131:D133)</f>
        <v>0</v>
      </c>
      <c r="E130" s="30">
        <f>SUM(E131:E133)</f>
        <v>0</v>
      </c>
      <c r="F130" s="30">
        <f>SUM(F131:F133)</f>
        <v>0</v>
      </c>
      <c r="G130" s="30">
        <f t="shared" si="120"/>
        <v>0</v>
      </c>
      <c r="H130" s="95">
        <f t="shared" ref="H130:AC130" si="121">SUM(H131:H133)</f>
        <v>0</v>
      </c>
      <c r="I130" s="106">
        <f>SUM(I131:I134)</f>
        <v>0</v>
      </c>
      <c r="J130" s="117">
        <f>SUM(J131:J134)</f>
        <v>0</v>
      </c>
      <c r="K130" s="30">
        <f t="shared" ref="K130:U130" si="122">SUM(K131:K133)</f>
        <v>0</v>
      </c>
      <c r="L130" s="30">
        <f>SUM(L131:L133)</f>
        <v>0</v>
      </c>
      <c r="M130" s="30">
        <f t="shared" si="122"/>
        <v>0</v>
      </c>
      <c r="N130" s="30">
        <f t="shared" si="122"/>
        <v>0</v>
      </c>
      <c r="O130" s="30">
        <f t="shared" si="122"/>
        <v>0</v>
      </c>
      <c r="P130" s="30">
        <f t="shared" ref="P130:Q130" si="123">SUM(P131:P133)</f>
        <v>0</v>
      </c>
      <c r="Q130" s="30">
        <f t="shared" si="123"/>
        <v>0</v>
      </c>
      <c r="R130" s="30">
        <f>SUM(R131:R133)</f>
        <v>0</v>
      </c>
      <c r="S130" s="30">
        <f t="shared" si="122"/>
        <v>0</v>
      </c>
      <c r="T130" s="30">
        <f t="shared" ref="T130" si="124">SUM(T131:T133)</f>
        <v>0</v>
      </c>
      <c r="U130" s="30">
        <f t="shared" si="122"/>
        <v>0</v>
      </c>
      <c r="V130" s="30">
        <f t="shared" ref="V130" si="125">SUM(V131:V133)</f>
        <v>0</v>
      </c>
      <c r="W130" s="30">
        <f>SUM(W131:W133)</f>
        <v>0</v>
      </c>
      <c r="X130" s="30">
        <f t="shared" ref="X130" si="126">SUM(X131:X133)</f>
        <v>0</v>
      </c>
      <c r="Y130" s="30">
        <f>SUM(Y131:Y133)</f>
        <v>0</v>
      </c>
      <c r="Z130" s="31">
        <f t="shared" si="121"/>
        <v>0</v>
      </c>
      <c r="AA130" s="32">
        <f t="shared" si="121"/>
        <v>0</v>
      </c>
      <c r="AB130" s="33">
        <f t="shared" ref="AB130" si="127">SUM(AB131:AB133)</f>
        <v>0</v>
      </c>
      <c r="AC130" s="6">
        <f t="shared" si="121"/>
        <v>0</v>
      </c>
      <c r="AD130" s="126"/>
      <c r="AE130" s="16"/>
    </row>
    <row r="131" spans="1:31" ht="15" customHeight="1" x14ac:dyDescent="0.2">
      <c r="A131" s="235" t="s">
        <v>215</v>
      </c>
      <c r="B131" s="70">
        <v>0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71">
        <f>SUM(B131:F131)</f>
        <v>0</v>
      </c>
      <c r="I131" s="105">
        <v>0</v>
      </c>
      <c r="J131" s="116">
        <v>0</v>
      </c>
      <c r="K131" s="26">
        <v>0</v>
      </c>
      <c r="L131" s="26">
        <v>0</v>
      </c>
      <c r="M131" s="26">
        <v>0</v>
      </c>
      <c r="N131" s="26">
        <v>0</v>
      </c>
      <c r="O131" s="26">
        <v>0</v>
      </c>
      <c r="P131" s="26">
        <v>0</v>
      </c>
      <c r="Q131" s="26">
        <v>0</v>
      </c>
      <c r="R131" s="26">
        <v>0</v>
      </c>
      <c r="S131" s="26">
        <v>0</v>
      </c>
      <c r="T131" s="26">
        <v>0</v>
      </c>
      <c r="U131" s="26">
        <v>0</v>
      </c>
      <c r="V131" s="26">
        <v>0</v>
      </c>
      <c r="W131" s="26">
        <v>0</v>
      </c>
      <c r="X131" s="26">
        <v>0</v>
      </c>
      <c r="Y131" s="26">
        <v>0</v>
      </c>
      <c r="Z131" s="27">
        <f>SUM(J131:X131)</f>
        <v>0</v>
      </c>
      <c r="AA131" s="28">
        <v>0</v>
      </c>
      <c r="AB131" s="29">
        <v>0</v>
      </c>
      <c r="AC131" s="9">
        <f>SUM(H131+Z131+AA131+AB131)</f>
        <v>0</v>
      </c>
      <c r="AD131" s="126"/>
      <c r="AE131" s="16"/>
    </row>
    <row r="132" spans="1:31" ht="15" customHeight="1" x14ac:dyDescent="0.2">
      <c r="A132" s="235" t="s">
        <v>216</v>
      </c>
      <c r="B132" s="70">
        <v>0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71">
        <f>SUM(B132:F132)</f>
        <v>0</v>
      </c>
      <c r="I132" s="105">
        <v>0</v>
      </c>
      <c r="J132" s="11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0</v>
      </c>
      <c r="S132" s="26">
        <v>0</v>
      </c>
      <c r="T132" s="26">
        <v>0</v>
      </c>
      <c r="U132" s="26">
        <v>0</v>
      </c>
      <c r="V132" s="26">
        <v>0</v>
      </c>
      <c r="W132" s="26">
        <v>0</v>
      </c>
      <c r="X132" s="26">
        <v>0</v>
      </c>
      <c r="Y132" s="26">
        <v>0</v>
      </c>
      <c r="Z132" s="27">
        <f>SUM(J132:X132)</f>
        <v>0</v>
      </c>
      <c r="AA132" s="28">
        <v>0</v>
      </c>
      <c r="AB132" s="29">
        <v>0</v>
      </c>
      <c r="AC132" s="9">
        <f>SUM(H132+Z132+AA132+AB132)</f>
        <v>0</v>
      </c>
      <c r="AD132" s="126"/>
      <c r="AE132" s="16"/>
    </row>
    <row r="133" spans="1:31" ht="15" customHeight="1" x14ac:dyDescent="0.2">
      <c r="A133" s="277" t="s">
        <v>217</v>
      </c>
      <c r="B133" s="73">
        <v>0</v>
      </c>
      <c r="C133" s="34">
        <v>0</v>
      </c>
      <c r="D133" s="34">
        <v>0</v>
      </c>
      <c r="E133" s="34">
        <v>0</v>
      </c>
      <c r="F133" s="34">
        <v>0</v>
      </c>
      <c r="G133" s="34">
        <v>0</v>
      </c>
      <c r="H133" s="96">
        <f>SUM(B133:F133)</f>
        <v>0</v>
      </c>
      <c r="I133" s="107">
        <v>0</v>
      </c>
      <c r="J133" s="118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5">
        <f>SUM(J133:X133)</f>
        <v>0</v>
      </c>
      <c r="AA133" s="36">
        <v>0</v>
      </c>
      <c r="AB133" s="37">
        <v>0</v>
      </c>
      <c r="AC133" s="5">
        <f>SUM(H133+Z133+AA133+AB133)</f>
        <v>0</v>
      </c>
      <c r="AD133" s="126"/>
      <c r="AE133" s="16"/>
    </row>
    <row r="134" spans="1:31" ht="15" customHeight="1" x14ac:dyDescent="0.2">
      <c r="A134" s="236" t="s">
        <v>218</v>
      </c>
      <c r="B134" s="72">
        <f t="shared" ref="B134:AC134" si="128">SUM(B135)</f>
        <v>0</v>
      </c>
      <c r="C134" s="30">
        <f t="shared" si="128"/>
        <v>0</v>
      </c>
      <c r="D134" s="30">
        <f t="shared" si="128"/>
        <v>0</v>
      </c>
      <c r="E134" s="30">
        <f>SUM(E135)</f>
        <v>0</v>
      </c>
      <c r="F134" s="95">
        <f>SUM(F135)</f>
        <v>0</v>
      </c>
      <c r="G134" s="38">
        <f t="shared" si="128"/>
        <v>0</v>
      </c>
      <c r="H134" s="95">
        <f t="shared" si="128"/>
        <v>0</v>
      </c>
      <c r="I134" s="106">
        <f>SUM(I135)</f>
        <v>0</v>
      </c>
      <c r="J134" s="117">
        <f t="shared" si="128"/>
        <v>0</v>
      </c>
      <c r="K134" s="30">
        <f t="shared" si="128"/>
        <v>0</v>
      </c>
      <c r="L134" s="30">
        <f>SUM(L135)</f>
        <v>0</v>
      </c>
      <c r="M134" s="30">
        <f t="shared" si="128"/>
        <v>0</v>
      </c>
      <c r="N134" s="30">
        <f>SUM(N135)</f>
        <v>0</v>
      </c>
      <c r="O134" s="30">
        <f t="shared" si="128"/>
        <v>0</v>
      </c>
      <c r="P134" s="30">
        <f t="shared" si="128"/>
        <v>0</v>
      </c>
      <c r="Q134" s="30">
        <f t="shared" ref="Q134:W134" si="129">SUM(Q135)</f>
        <v>0</v>
      </c>
      <c r="R134" s="30">
        <f t="shared" si="129"/>
        <v>0</v>
      </c>
      <c r="S134" s="30">
        <f t="shared" si="129"/>
        <v>0</v>
      </c>
      <c r="T134" s="30">
        <f t="shared" si="129"/>
        <v>0</v>
      </c>
      <c r="U134" s="30">
        <f t="shared" si="129"/>
        <v>0</v>
      </c>
      <c r="V134" s="30">
        <f t="shared" si="129"/>
        <v>0</v>
      </c>
      <c r="W134" s="30">
        <f t="shared" si="129"/>
        <v>0</v>
      </c>
      <c r="X134" s="30">
        <f t="shared" si="128"/>
        <v>0</v>
      </c>
      <c r="Y134" s="72">
        <f t="shared" si="128"/>
        <v>0</v>
      </c>
      <c r="Z134" s="31">
        <f t="shared" si="128"/>
        <v>0</v>
      </c>
      <c r="AA134" s="72">
        <f t="shared" si="128"/>
        <v>0</v>
      </c>
      <c r="AB134" s="72">
        <f t="shared" si="128"/>
        <v>0</v>
      </c>
      <c r="AC134" s="43">
        <f t="shared" si="128"/>
        <v>0</v>
      </c>
      <c r="AD134" s="260"/>
      <c r="AE134" s="261"/>
    </row>
    <row r="135" spans="1:31" ht="15" customHeight="1" x14ac:dyDescent="0.2">
      <c r="A135" s="235" t="s">
        <v>219</v>
      </c>
      <c r="B135" s="72"/>
      <c r="C135" s="30"/>
      <c r="D135" s="30"/>
      <c r="E135" s="30"/>
      <c r="F135" s="30"/>
      <c r="G135" s="30"/>
      <c r="H135" s="95"/>
      <c r="I135" s="106"/>
      <c r="J135" s="117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1"/>
      <c r="AA135" s="32"/>
      <c r="AB135" s="32"/>
      <c r="AC135" s="10"/>
      <c r="AD135" s="269"/>
      <c r="AE135" s="270"/>
    </row>
    <row r="136" spans="1:31" ht="15" customHeight="1" thickBot="1" x14ac:dyDescent="0.25">
      <c r="A136" s="283" t="s">
        <v>56</v>
      </c>
      <c r="B136" s="80">
        <f t="shared" ref="B136:H136" si="130">SUM(B130,B134)</f>
        <v>0</v>
      </c>
      <c r="C136" s="49">
        <f>SUM(C130,C134)</f>
        <v>0</v>
      </c>
      <c r="D136" s="49">
        <f t="shared" si="130"/>
        <v>0</v>
      </c>
      <c r="E136" s="49">
        <f>SUM(E130,E134)</f>
        <v>0</v>
      </c>
      <c r="F136" s="49">
        <f>SUM(F130,F134)</f>
        <v>0</v>
      </c>
      <c r="G136" s="49">
        <f t="shared" si="130"/>
        <v>0</v>
      </c>
      <c r="H136" s="100">
        <f t="shared" si="130"/>
        <v>0</v>
      </c>
      <c r="I136" s="111">
        <f>SUM(I130,I134)</f>
        <v>0</v>
      </c>
      <c r="J136" s="122">
        <f t="shared" ref="J136:AB136" si="131">SUM(J130,J134)</f>
        <v>0</v>
      </c>
      <c r="K136" s="49">
        <f>SUM(K130,K134)</f>
        <v>0</v>
      </c>
      <c r="L136" s="49">
        <f>SUM(L130,L134)</f>
        <v>0</v>
      </c>
      <c r="M136" s="49">
        <f t="shared" si="131"/>
        <v>0</v>
      </c>
      <c r="N136" s="49">
        <f t="shared" ref="N136:U136" si="132">SUM(N130,N134)</f>
        <v>0</v>
      </c>
      <c r="O136" s="49">
        <f t="shared" si="132"/>
        <v>0</v>
      </c>
      <c r="P136" s="49">
        <f t="shared" ref="P136:Q136" si="133">SUM(P130,P134)</f>
        <v>0</v>
      </c>
      <c r="Q136" s="49">
        <f t="shared" si="133"/>
        <v>0</v>
      </c>
      <c r="R136" s="49">
        <f>SUM(R130,R134)</f>
        <v>0</v>
      </c>
      <c r="S136" s="49">
        <f t="shared" si="132"/>
        <v>0</v>
      </c>
      <c r="T136" s="49">
        <f t="shared" ref="T136" si="134">SUM(T130,T134)</f>
        <v>0</v>
      </c>
      <c r="U136" s="49">
        <f t="shared" si="132"/>
        <v>0</v>
      </c>
      <c r="V136" s="49">
        <f t="shared" ref="V136" si="135">SUM(V130,V134)</f>
        <v>0</v>
      </c>
      <c r="W136" s="49">
        <f>SUM(W130,W134)</f>
        <v>0</v>
      </c>
      <c r="X136" s="49">
        <f t="shared" ref="X136" si="136">SUM(X130,X134)</f>
        <v>0</v>
      </c>
      <c r="Y136" s="49">
        <f t="shared" si="131"/>
        <v>0</v>
      </c>
      <c r="Z136" s="50">
        <f t="shared" si="131"/>
        <v>0</v>
      </c>
      <c r="AA136" s="51">
        <f t="shared" si="131"/>
        <v>0</v>
      </c>
      <c r="AB136" s="51">
        <f t="shared" si="131"/>
        <v>0</v>
      </c>
      <c r="AC136" s="11">
        <f>SUM(H136+Z136+AA136+AB136)</f>
        <v>0</v>
      </c>
      <c r="AD136" s="126"/>
      <c r="AE136" s="16"/>
    </row>
    <row r="137" spans="1:31" ht="15" customHeight="1" x14ac:dyDescent="0.2">
      <c r="A137" s="69" t="s">
        <v>57</v>
      </c>
      <c r="B137" s="70"/>
      <c r="C137" s="26"/>
      <c r="D137" s="26"/>
      <c r="E137" s="26"/>
      <c r="F137" s="26"/>
      <c r="G137" s="26"/>
      <c r="H137" s="71"/>
      <c r="I137" s="105"/>
      <c r="J137" s="11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7"/>
      <c r="AA137" s="28"/>
      <c r="AB137" s="29"/>
      <c r="AC137" s="5"/>
      <c r="AD137" s="271"/>
      <c r="AE137" s="131"/>
    </row>
    <row r="138" spans="1:31" ht="15" customHeight="1" x14ac:dyDescent="0.2">
      <c r="A138" s="236" t="s">
        <v>211</v>
      </c>
      <c r="B138" s="72">
        <v>0</v>
      </c>
      <c r="C138" s="30">
        <v>0</v>
      </c>
      <c r="D138" s="30">
        <v>0</v>
      </c>
      <c r="E138" s="30">
        <v>0</v>
      </c>
      <c r="F138" s="30">
        <v>0</v>
      </c>
      <c r="G138" s="30">
        <v>0</v>
      </c>
      <c r="H138" s="95">
        <f>SUM(B138:F138)</f>
        <v>0</v>
      </c>
      <c r="I138" s="106">
        <v>0</v>
      </c>
      <c r="J138" s="117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1">
        <f>SUM(J138:X138)</f>
        <v>0</v>
      </c>
      <c r="AA138" s="32">
        <v>0</v>
      </c>
      <c r="AB138" s="32">
        <v>0</v>
      </c>
      <c r="AC138" s="10">
        <f>SUM(H138+Z138+AA138+AB138)</f>
        <v>0</v>
      </c>
      <c r="AD138" s="126"/>
      <c r="AE138" s="16"/>
    </row>
    <row r="139" spans="1:31" ht="15" customHeight="1" x14ac:dyDescent="0.2">
      <c r="A139" s="236" t="s">
        <v>212</v>
      </c>
      <c r="B139" s="72">
        <f t="shared" ref="B139:X139" si="137">SUM(B140)</f>
        <v>0</v>
      </c>
      <c r="C139" s="30">
        <f>SUM(C140)</f>
        <v>0</v>
      </c>
      <c r="D139" s="30">
        <f t="shared" si="137"/>
        <v>0</v>
      </c>
      <c r="E139" s="30">
        <f>SUM(E140)</f>
        <v>0</v>
      </c>
      <c r="F139" s="30">
        <f>SUM(F140)</f>
        <v>0</v>
      </c>
      <c r="G139" s="30">
        <f t="shared" si="137"/>
        <v>0</v>
      </c>
      <c r="H139" s="95">
        <f t="shared" si="137"/>
        <v>0</v>
      </c>
      <c r="I139" s="106">
        <f>SUM(I140)</f>
        <v>0</v>
      </c>
      <c r="J139" s="117">
        <f t="shared" si="137"/>
        <v>0</v>
      </c>
      <c r="K139" s="30">
        <f t="shared" si="137"/>
        <v>0</v>
      </c>
      <c r="L139" s="30">
        <f>SUM(L140)</f>
        <v>0</v>
      </c>
      <c r="M139" s="30">
        <f t="shared" si="137"/>
        <v>0</v>
      </c>
      <c r="N139" s="30">
        <f>SUM(N140)</f>
        <v>0</v>
      </c>
      <c r="O139" s="30">
        <f t="shared" si="137"/>
        <v>0</v>
      </c>
      <c r="P139" s="30">
        <f t="shared" si="137"/>
        <v>0</v>
      </c>
      <c r="Q139" s="30">
        <f t="shared" ref="Q139:W139" si="138">SUM(Q140)</f>
        <v>0</v>
      </c>
      <c r="R139" s="30">
        <f t="shared" si="138"/>
        <v>0</v>
      </c>
      <c r="S139" s="30">
        <f t="shared" si="138"/>
        <v>0</v>
      </c>
      <c r="T139" s="30">
        <f t="shared" si="138"/>
        <v>0</v>
      </c>
      <c r="U139" s="30">
        <f t="shared" si="138"/>
        <v>0</v>
      </c>
      <c r="V139" s="30">
        <f t="shared" si="138"/>
        <v>0</v>
      </c>
      <c r="W139" s="30">
        <f t="shared" si="138"/>
        <v>0</v>
      </c>
      <c r="X139" s="30">
        <f t="shared" si="137"/>
        <v>0</v>
      </c>
      <c r="Y139" s="30">
        <f t="shared" ref="Y139:AC139" si="139">SUM(Y140)</f>
        <v>0</v>
      </c>
      <c r="Z139" s="31">
        <f t="shared" si="139"/>
        <v>0</v>
      </c>
      <c r="AA139" s="32">
        <f t="shared" si="139"/>
        <v>0</v>
      </c>
      <c r="AB139" s="33">
        <f>SUM(AB140)</f>
        <v>0</v>
      </c>
      <c r="AC139" s="6">
        <f t="shared" si="139"/>
        <v>0</v>
      </c>
      <c r="AD139" s="126"/>
      <c r="AE139" s="16"/>
    </row>
    <row r="140" spans="1:31" ht="15" customHeight="1" x14ac:dyDescent="0.2">
      <c r="A140" s="235" t="s">
        <v>213</v>
      </c>
      <c r="B140" s="70">
        <v>0</v>
      </c>
      <c r="C140" s="26">
        <v>0</v>
      </c>
      <c r="D140" s="26">
        <v>0</v>
      </c>
      <c r="E140" s="26">
        <v>0</v>
      </c>
      <c r="F140" s="26">
        <v>0</v>
      </c>
      <c r="G140" s="26">
        <v>0</v>
      </c>
      <c r="H140" s="71">
        <f>SUM(B140:F140)</f>
        <v>0</v>
      </c>
      <c r="I140" s="105">
        <v>0</v>
      </c>
      <c r="J140" s="116">
        <v>0</v>
      </c>
      <c r="K140" s="26">
        <v>0</v>
      </c>
      <c r="L140" s="26">
        <v>0</v>
      </c>
      <c r="M140" s="26">
        <v>0</v>
      </c>
      <c r="N140" s="26">
        <v>0</v>
      </c>
      <c r="O140" s="26">
        <v>0</v>
      </c>
      <c r="P140" s="26">
        <v>0</v>
      </c>
      <c r="Q140" s="26">
        <v>0</v>
      </c>
      <c r="R140" s="26">
        <v>0</v>
      </c>
      <c r="S140" s="26">
        <v>0</v>
      </c>
      <c r="T140" s="26">
        <v>0</v>
      </c>
      <c r="U140" s="26">
        <v>0</v>
      </c>
      <c r="V140" s="26">
        <v>0</v>
      </c>
      <c r="W140" s="26">
        <v>0</v>
      </c>
      <c r="X140" s="26">
        <v>0</v>
      </c>
      <c r="Y140" s="26">
        <v>0</v>
      </c>
      <c r="Z140" s="27">
        <f>SUM(J140:X140)</f>
        <v>0</v>
      </c>
      <c r="AA140" s="28">
        <v>0</v>
      </c>
      <c r="AB140" s="29">
        <v>0</v>
      </c>
      <c r="AC140" s="7">
        <f t="shared" ref="AC140:AC145" si="140">SUM(H140+Z140+AA140+AB140)</f>
        <v>0</v>
      </c>
      <c r="AD140" s="269"/>
      <c r="AE140" s="270"/>
    </row>
    <row r="141" spans="1:31" ht="15" customHeight="1" x14ac:dyDescent="0.2">
      <c r="A141" s="281" t="s">
        <v>59</v>
      </c>
      <c r="B141" s="79">
        <f>SUM(B138:B139)</f>
        <v>0</v>
      </c>
      <c r="C141" s="45">
        <f>SUM(C138:C139)</f>
        <v>0</v>
      </c>
      <c r="D141" s="45">
        <f t="shared" ref="D141" si="141">SUM(D138:D139)</f>
        <v>0</v>
      </c>
      <c r="E141" s="45">
        <f>SUM(E138:E139)</f>
        <v>0</v>
      </c>
      <c r="F141" s="45">
        <f>SUM(F138:F139)</f>
        <v>0</v>
      </c>
      <c r="G141" s="45">
        <f t="shared" ref="G141:AA141" si="142">SUM(G138:G139)</f>
        <v>0</v>
      </c>
      <c r="H141" s="99">
        <f t="shared" si="142"/>
        <v>0</v>
      </c>
      <c r="I141" s="110">
        <f>SUM(I138:I139)</f>
        <v>0</v>
      </c>
      <c r="J141" s="121">
        <f t="shared" si="142"/>
        <v>0</v>
      </c>
      <c r="K141" s="45">
        <f>SUM(K138:K139)</f>
        <v>0</v>
      </c>
      <c r="L141" s="45">
        <f>SUM(L138:L139)</f>
        <v>0</v>
      </c>
      <c r="M141" s="45">
        <f t="shared" si="142"/>
        <v>0</v>
      </c>
      <c r="N141" s="45">
        <f t="shared" ref="N141:U141" si="143">SUM(N138:N139)</f>
        <v>0</v>
      </c>
      <c r="O141" s="45">
        <f t="shared" si="143"/>
        <v>0</v>
      </c>
      <c r="P141" s="45">
        <f t="shared" ref="P141:Q141" si="144">SUM(P138:P139)</f>
        <v>0</v>
      </c>
      <c r="Q141" s="45">
        <f t="shared" si="144"/>
        <v>0</v>
      </c>
      <c r="R141" s="45">
        <f>SUM(R138:R139)</f>
        <v>0</v>
      </c>
      <c r="S141" s="45">
        <f t="shared" si="143"/>
        <v>0</v>
      </c>
      <c r="T141" s="45">
        <f t="shared" ref="T141" si="145">SUM(T138:T139)</f>
        <v>0</v>
      </c>
      <c r="U141" s="45">
        <f t="shared" si="143"/>
        <v>0</v>
      </c>
      <c r="V141" s="45">
        <f t="shared" ref="V141" si="146">SUM(V138:V139)</f>
        <v>0</v>
      </c>
      <c r="W141" s="45">
        <f>SUM(W138:W139)</f>
        <v>0</v>
      </c>
      <c r="X141" s="45">
        <f t="shared" ref="X141" si="147">SUM(X138:X139)</f>
        <v>0</v>
      </c>
      <c r="Y141" s="45">
        <f t="shared" si="142"/>
        <v>0</v>
      </c>
      <c r="Z141" s="46">
        <f t="shared" si="142"/>
        <v>0</v>
      </c>
      <c r="AA141" s="47">
        <f t="shared" si="142"/>
        <v>0</v>
      </c>
      <c r="AB141" s="48">
        <f>SUM(AB138:AB139)</f>
        <v>0</v>
      </c>
      <c r="AC141" s="8">
        <f t="shared" si="140"/>
        <v>0</v>
      </c>
      <c r="AD141" s="126"/>
      <c r="AE141" s="16"/>
    </row>
    <row r="142" spans="1:31" ht="15" customHeight="1" x14ac:dyDescent="0.2">
      <c r="A142" s="284" t="s">
        <v>60</v>
      </c>
      <c r="B142" s="79">
        <f t="shared" ref="B142:O142" si="148">SUM(B136-B141)</f>
        <v>0</v>
      </c>
      <c r="C142" s="45">
        <f t="shared" si="148"/>
        <v>0</v>
      </c>
      <c r="D142" s="45">
        <f t="shared" si="148"/>
        <v>0</v>
      </c>
      <c r="E142" s="45">
        <f>SUM(E136-E141)</f>
        <v>0</v>
      </c>
      <c r="F142" s="45">
        <f>SUM(F136-F141)</f>
        <v>0</v>
      </c>
      <c r="G142" s="45">
        <f t="shared" si="148"/>
        <v>0</v>
      </c>
      <c r="H142" s="99">
        <f t="shared" si="148"/>
        <v>0</v>
      </c>
      <c r="I142" s="110">
        <f>SUM(I136-I141)</f>
        <v>0</v>
      </c>
      <c r="J142" s="121">
        <f t="shared" si="148"/>
        <v>0</v>
      </c>
      <c r="K142" s="45">
        <f>SUM(K136-K141)</f>
        <v>0</v>
      </c>
      <c r="L142" s="45">
        <f>SUM(L136-L141)</f>
        <v>0</v>
      </c>
      <c r="M142" s="45">
        <f t="shared" si="148"/>
        <v>0</v>
      </c>
      <c r="N142" s="45">
        <f>SUM(N136-N141)</f>
        <v>0</v>
      </c>
      <c r="O142" s="45">
        <f t="shared" si="148"/>
        <v>0</v>
      </c>
      <c r="P142" s="45">
        <f t="shared" ref="P142" si="149">SUM(P136-P141)</f>
        <v>0</v>
      </c>
      <c r="Q142" s="45">
        <f t="shared" ref="Q142:W142" si="150">SUM(Q136-Q141)</f>
        <v>0</v>
      </c>
      <c r="R142" s="45">
        <f>SUM(R136-R141)</f>
        <v>0</v>
      </c>
      <c r="S142" s="45">
        <f t="shared" si="150"/>
        <v>0</v>
      </c>
      <c r="T142" s="45">
        <f t="shared" si="150"/>
        <v>0</v>
      </c>
      <c r="U142" s="45">
        <f t="shared" si="150"/>
        <v>0</v>
      </c>
      <c r="V142" s="45">
        <f t="shared" ref="V142" si="151">SUM(V136-V141)</f>
        <v>0</v>
      </c>
      <c r="W142" s="45">
        <f t="shared" si="150"/>
        <v>0</v>
      </c>
      <c r="X142" s="45">
        <f t="shared" ref="X142" si="152">SUM(X136-X141)</f>
        <v>0</v>
      </c>
      <c r="Y142" s="45">
        <f>SUM(Y136-Y141)</f>
        <v>0</v>
      </c>
      <c r="Z142" s="46">
        <f>SUM(Z136-Z141)</f>
        <v>0</v>
      </c>
      <c r="AA142" s="47">
        <f>SUM(AA136-AA141)</f>
        <v>0</v>
      </c>
      <c r="AB142" s="48">
        <f>SUM(AB136-AB141)</f>
        <v>0</v>
      </c>
      <c r="AC142" s="8">
        <f t="shared" si="140"/>
        <v>0</v>
      </c>
      <c r="AD142" s="265"/>
      <c r="AE142" s="266"/>
    </row>
    <row r="143" spans="1:31" ht="15" customHeight="1" x14ac:dyDescent="0.2">
      <c r="A143" s="285" t="s">
        <v>61</v>
      </c>
      <c r="B143" s="72">
        <f t="shared" ref="B143:O143" si="153">SUM(B127+B142)</f>
        <v>0</v>
      </c>
      <c r="C143" s="30">
        <f t="shared" si="153"/>
        <v>0</v>
      </c>
      <c r="D143" s="30">
        <f t="shared" si="153"/>
        <v>0</v>
      </c>
      <c r="E143" s="30">
        <f>SUM(E127+E142)</f>
        <v>0</v>
      </c>
      <c r="F143" s="30">
        <f>SUM(F127+F142)</f>
        <v>0</v>
      </c>
      <c r="G143" s="30">
        <f t="shared" si="153"/>
        <v>0</v>
      </c>
      <c r="H143" s="95">
        <f>SUM(H127+H142)</f>
        <v>0</v>
      </c>
      <c r="I143" s="106">
        <f>SUM(I127+I142)</f>
        <v>0</v>
      </c>
      <c r="J143" s="117">
        <f t="shared" si="153"/>
        <v>0</v>
      </c>
      <c r="K143" s="30">
        <f>SUM(K127+K142)</f>
        <v>0</v>
      </c>
      <c r="L143" s="30">
        <f>SUM(L127+L142)</f>
        <v>0</v>
      </c>
      <c r="M143" s="30">
        <f t="shared" si="153"/>
        <v>0</v>
      </c>
      <c r="N143" s="30">
        <f>SUM(N127+N142)</f>
        <v>0</v>
      </c>
      <c r="O143" s="30">
        <f t="shared" si="153"/>
        <v>0</v>
      </c>
      <c r="P143" s="30">
        <f t="shared" ref="P143" si="154">SUM(P127+P142)</f>
        <v>0</v>
      </c>
      <c r="Q143" s="30">
        <f t="shared" ref="Q143:W143" si="155">SUM(Q127+Q142)</f>
        <v>0</v>
      </c>
      <c r="R143" s="30">
        <f>SUM(R127+R142)</f>
        <v>0</v>
      </c>
      <c r="S143" s="30">
        <f t="shared" si="155"/>
        <v>0</v>
      </c>
      <c r="T143" s="30">
        <f t="shared" si="155"/>
        <v>0</v>
      </c>
      <c r="U143" s="30">
        <f t="shared" si="155"/>
        <v>0</v>
      </c>
      <c r="V143" s="30">
        <f t="shared" ref="V143" si="156">SUM(V127+V142)</f>
        <v>0</v>
      </c>
      <c r="W143" s="30">
        <f t="shared" si="155"/>
        <v>0</v>
      </c>
      <c r="X143" s="30">
        <f t="shared" ref="X143" si="157">SUM(X127+X142)</f>
        <v>0</v>
      </c>
      <c r="Y143" s="30">
        <f>SUM(Y127+Y142)</f>
        <v>0</v>
      </c>
      <c r="Z143" s="31">
        <f>SUM(Z127+Z142)</f>
        <v>0</v>
      </c>
      <c r="AA143" s="32">
        <f>SUM(AA127+AA142)</f>
        <v>166436</v>
      </c>
      <c r="AB143" s="33">
        <f>SUM(AB127+AB142)</f>
        <v>0</v>
      </c>
      <c r="AC143" s="8">
        <f t="shared" si="140"/>
        <v>166436</v>
      </c>
      <c r="AD143" s="265"/>
      <c r="AE143" s="266"/>
    </row>
    <row r="144" spans="1:31" ht="15" customHeight="1" x14ac:dyDescent="0.2">
      <c r="A144" s="285" t="s">
        <v>62</v>
      </c>
      <c r="B144" s="82">
        <v>0</v>
      </c>
      <c r="C144" s="52">
        <v>0</v>
      </c>
      <c r="D144" s="52">
        <v>0</v>
      </c>
      <c r="E144" s="52">
        <v>0</v>
      </c>
      <c r="F144" s="52">
        <v>0</v>
      </c>
      <c r="G144" s="52">
        <v>0</v>
      </c>
      <c r="H144" s="101">
        <f>SUM(B144:F144)</f>
        <v>0</v>
      </c>
      <c r="I144" s="112">
        <v>0</v>
      </c>
      <c r="J144" s="123">
        <v>0</v>
      </c>
      <c r="K144" s="52">
        <v>0</v>
      </c>
      <c r="L144" s="52">
        <v>0</v>
      </c>
      <c r="M144" s="52"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</v>
      </c>
      <c r="U144" s="52">
        <v>0</v>
      </c>
      <c r="V144" s="52">
        <v>0</v>
      </c>
      <c r="W144" s="52">
        <v>0</v>
      </c>
      <c r="X144" s="52">
        <v>0</v>
      </c>
      <c r="Y144" s="52">
        <v>0</v>
      </c>
      <c r="Z144" s="53">
        <f>SUM(J144:X144)</f>
        <v>0</v>
      </c>
      <c r="AA144" s="54"/>
      <c r="AB144" s="55"/>
      <c r="AC144" s="8">
        <f t="shared" si="140"/>
        <v>0</v>
      </c>
      <c r="AD144" s="265"/>
      <c r="AE144" s="266"/>
    </row>
    <row r="145" spans="1:31" ht="15" customHeight="1" thickBot="1" x14ac:dyDescent="0.25">
      <c r="A145" s="286" t="s">
        <v>63</v>
      </c>
      <c r="B145" s="80">
        <f t="shared" ref="B145:O145" si="158">SUM(B143,B144)</f>
        <v>0</v>
      </c>
      <c r="C145" s="49">
        <f t="shared" si="158"/>
        <v>0</v>
      </c>
      <c r="D145" s="49">
        <f t="shared" si="158"/>
        <v>0</v>
      </c>
      <c r="E145" s="49">
        <f>SUM(E143,E144)</f>
        <v>0</v>
      </c>
      <c r="F145" s="49">
        <f>SUM(F143,F144)</f>
        <v>0</v>
      </c>
      <c r="G145" s="49">
        <f t="shared" si="158"/>
        <v>0</v>
      </c>
      <c r="H145" s="100">
        <f t="shared" si="158"/>
        <v>0</v>
      </c>
      <c r="I145" s="111">
        <f>SUM(I143,I144)</f>
        <v>0</v>
      </c>
      <c r="J145" s="122">
        <f t="shared" si="158"/>
        <v>0</v>
      </c>
      <c r="K145" s="49">
        <f>SUM(K143,K144)</f>
        <v>0</v>
      </c>
      <c r="L145" s="49">
        <f>SUM(L143,L144)</f>
        <v>0</v>
      </c>
      <c r="M145" s="49">
        <f t="shared" si="158"/>
        <v>0</v>
      </c>
      <c r="N145" s="49">
        <f>SUM(N143,N144)</f>
        <v>0</v>
      </c>
      <c r="O145" s="49">
        <f t="shared" si="158"/>
        <v>0</v>
      </c>
      <c r="P145" s="49">
        <f t="shared" ref="P145" si="159">SUM(P143,P144)</f>
        <v>0</v>
      </c>
      <c r="Q145" s="49">
        <f t="shared" ref="Q145:W145" si="160">SUM(Q143,Q144)</f>
        <v>0</v>
      </c>
      <c r="R145" s="49">
        <f>SUM(R143,R144)</f>
        <v>0</v>
      </c>
      <c r="S145" s="49">
        <f t="shared" si="160"/>
        <v>0</v>
      </c>
      <c r="T145" s="49">
        <f t="shared" si="160"/>
        <v>0</v>
      </c>
      <c r="U145" s="49">
        <f t="shared" si="160"/>
        <v>0</v>
      </c>
      <c r="V145" s="49">
        <f t="shared" ref="V145" si="161">SUM(V143,V144)</f>
        <v>0</v>
      </c>
      <c r="W145" s="49">
        <f t="shared" si="160"/>
        <v>0</v>
      </c>
      <c r="X145" s="49">
        <f t="shared" ref="X145" si="162">SUM(X143,X144)</f>
        <v>0</v>
      </c>
      <c r="Y145" s="49">
        <f>SUM(Y143,Y144)</f>
        <v>0</v>
      </c>
      <c r="Z145" s="50">
        <f>SUM(Z143,Z144)</f>
        <v>0</v>
      </c>
      <c r="AA145" s="51">
        <f>SUM(AA143,AA144)</f>
        <v>166436</v>
      </c>
      <c r="AB145" s="51">
        <f>SUM(AB143,AB144)</f>
        <v>0</v>
      </c>
      <c r="AC145" s="11">
        <f t="shared" si="140"/>
        <v>166436</v>
      </c>
      <c r="AD145" s="267"/>
      <c r="AE145" s="268"/>
    </row>
    <row r="146" spans="1:31" ht="15" customHeight="1" x14ac:dyDescent="0.2">
      <c r="A146" s="69" t="s">
        <v>64</v>
      </c>
      <c r="B146" s="70"/>
      <c r="C146" s="26"/>
      <c r="D146" s="26"/>
      <c r="E146" s="26"/>
      <c r="F146" s="26"/>
      <c r="G146" s="26"/>
      <c r="H146" s="71"/>
      <c r="I146" s="105"/>
      <c r="J146" s="11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7"/>
      <c r="AA146" s="28"/>
      <c r="AB146" s="29"/>
      <c r="AC146" s="5"/>
      <c r="AD146" s="126"/>
      <c r="AE146" s="16"/>
    </row>
    <row r="147" spans="1:31" ht="15" customHeight="1" x14ac:dyDescent="0.2">
      <c r="A147" s="236" t="s">
        <v>205</v>
      </c>
      <c r="B147" s="70">
        <v>0</v>
      </c>
      <c r="C147" s="26">
        <v>0</v>
      </c>
      <c r="D147" s="26">
        <v>0</v>
      </c>
      <c r="E147" s="26">
        <v>0</v>
      </c>
      <c r="F147" s="26">
        <v>0</v>
      </c>
      <c r="G147" s="26">
        <v>0</v>
      </c>
      <c r="H147" s="71">
        <v>0</v>
      </c>
      <c r="I147" s="105">
        <v>0</v>
      </c>
      <c r="J147" s="11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  <c r="T147" s="26">
        <v>0</v>
      </c>
      <c r="U147" s="26">
        <v>0</v>
      </c>
      <c r="V147" s="26">
        <v>0</v>
      </c>
      <c r="W147" s="26">
        <v>0</v>
      </c>
      <c r="X147" s="26">
        <v>0</v>
      </c>
      <c r="Y147" s="26">
        <v>0</v>
      </c>
      <c r="Z147" s="27">
        <v>0</v>
      </c>
      <c r="AA147" s="28">
        <v>0</v>
      </c>
      <c r="AB147" s="29">
        <v>0</v>
      </c>
      <c r="AC147" s="5">
        <f t="shared" ref="AC147:AC156" si="163">SUM(H147+Z147+AA147+AB147)</f>
        <v>0</v>
      </c>
      <c r="AD147" s="126"/>
      <c r="AE147" s="16"/>
    </row>
    <row r="148" spans="1:31" ht="15" customHeight="1" x14ac:dyDescent="0.2">
      <c r="A148" s="287" t="s">
        <v>206</v>
      </c>
      <c r="B148" s="83">
        <v>0</v>
      </c>
      <c r="C148" s="56">
        <v>0</v>
      </c>
      <c r="D148" s="56">
        <v>0</v>
      </c>
      <c r="E148" s="56">
        <v>0</v>
      </c>
      <c r="F148" s="56">
        <v>0</v>
      </c>
      <c r="G148" s="56">
        <v>0</v>
      </c>
      <c r="H148" s="102">
        <v>0</v>
      </c>
      <c r="I148" s="113">
        <v>0</v>
      </c>
      <c r="J148" s="124">
        <v>0</v>
      </c>
      <c r="K148" s="56">
        <v>0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  <c r="R148" s="56">
        <v>0</v>
      </c>
      <c r="S148" s="56">
        <v>0</v>
      </c>
      <c r="T148" s="56">
        <v>0</v>
      </c>
      <c r="U148" s="56">
        <v>0</v>
      </c>
      <c r="V148" s="56">
        <v>0</v>
      </c>
      <c r="W148" s="56">
        <v>0</v>
      </c>
      <c r="X148" s="56">
        <v>0</v>
      </c>
      <c r="Y148" s="56">
        <v>0</v>
      </c>
      <c r="Z148" s="57">
        <v>0</v>
      </c>
      <c r="AA148" s="58">
        <v>0</v>
      </c>
      <c r="AB148" s="59">
        <v>0</v>
      </c>
      <c r="AC148" s="237">
        <f t="shared" si="163"/>
        <v>0</v>
      </c>
      <c r="AD148" s="263"/>
      <c r="AE148" s="258"/>
    </row>
    <row r="149" spans="1:31" ht="15" customHeight="1" x14ac:dyDescent="0.2">
      <c r="A149" s="287" t="s">
        <v>207</v>
      </c>
      <c r="B149" s="83">
        <v>0</v>
      </c>
      <c r="C149" s="56">
        <v>0</v>
      </c>
      <c r="D149" s="56">
        <v>0</v>
      </c>
      <c r="E149" s="56">
        <v>0</v>
      </c>
      <c r="F149" s="56">
        <v>0</v>
      </c>
      <c r="G149" s="56">
        <v>0</v>
      </c>
      <c r="H149" s="102">
        <v>0</v>
      </c>
      <c r="I149" s="113">
        <v>0</v>
      </c>
      <c r="J149" s="124">
        <v>0</v>
      </c>
      <c r="K149" s="56">
        <v>0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  <c r="R149" s="56">
        <v>0</v>
      </c>
      <c r="S149" s="56">
        <v>0</v>
      </c>
      <c r="T149" s="56">
        <v>0</v>
      </c>
      <c r="U149" s="56">
        <v>0</v>
      </c>
      <c r="V149" s="56">
        <v>0</v>
      </c>
      <c r="W149" s="56">
        <v>0</v>
      </c>
      <c r="X149" s="56">
        <v>0</v>
      </c>
      <c r="Y149" s="56">
        <v>0</v>
      </c>
      <c r="Z149" s="57">
        <v>0</v>
      </c>
      <c r="AA149" s="58">
        <v>0</v>
      </c>
      <c r="AB149" s="37">
        <v>0</v>
      </c>
      <c r="AC149" s="237">
        <f t="shared" si="163"/>
        <v>0</v>
      </c>
      <c r="AD149" s="263"/>
      <c r="AE149" s="258"/>
    </row>
    <row r="150" spans="1:31" ht="15" customHeight="1" x14ac:dyDescent="0.2">
      <c r="A150" s="287" t="s">
        <v>208</v>
      </c>
      <c r="B150" s="83">
        <v>0</v>
      </c>
      <c r="C150" s="56">
        <v>0</v>
      </c>
      <c r="D150" s="56">
        <v>0</v>
      </c>
      <c r="E150" s="56">
        <v>0</v>
      </c>
      <c r="F150" s="56">
        <v>0</v>
      </c>
      <c r="G150" s="56">
        <v>0</v>
      </c>
      <c r="H150" s="102">
        <v>0</v>
      </c>
      <c r="I150" s="113">
        <v>0</v>
      </c>
      <c r="J150" s="124">
        <v>0</v>
      </c>
      <c r="K150" s="56">
        <v>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  <c r="R150" s="56">
        <v>0</v>
      </c>
      <c r="S150" s="56">
        <v>0</v>
      </c>
      <c r="T150" s="56">
        <v>0</v>
      </c>
      <c r="U150" s="56">
        <v>0</v>
      </c>
      <c r="V150" s="56">
        <v>0</v>
      </c>
      <c r="W150" s="56">
        <v>0</v>
      </c>
      <c r="X150" s="56">
        <v>0</v>
      </c>
      <c r="Y150" s="56">
        <v>0</v>
      </c>
      <c r="Z150" s="57">
        <v>0</v>
      </c>
      <c r="AA150" s="58">
        <v>0</v>
      </c>
      <c r="AB150" s="59">
        <v>0</v>
      </c>
      <c r="AC150" s="237">
        <f t="shared" si="163"/>
        <v>0</v>
      </c>
      <c r="AD150" s="263"/>
      <c r="AE150" s="258"/>
    </row>
    <row r="151" spans="1:31" ht="15" customHeight="1" x14ac:dyDescent="0.2">
      <c r="A151" s="287" t="s">
        <v>209</v>
      </c>
      <c r="B151" s="83">
        <v>0</v>
      </c>
      <c r="C151" s="56">
        <v>0</v>
      </c>
      <c r="D151" s="56">
        <v>0</v>
      </c>
      <c r="E151" s="56">
        <v>0</v>
      </c>
      <c r="F151" s="56">
        <v>0</v>
      </c>
      <c r="G151" s="56">
        <v>0</v>
      </c>
      <c r="H151" s="102">
        <v>0</v>
      </c>
      <c r="I151" s="113">
        <v>0</v>
      </c>
      <c r="J151" s="124">
        <v>0</v>
      </c>
      <c r="K151" s="56">
        <v>0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  <c r="R151" s="56">
        <v>0</v>
      </c>
      <c r="S151" s="56">
        <v>0</v>
      </c>
      <c r="T151" s="56">
        <v>0</v>
      </c>
      <c r="U151" s="56">
        <v>0</v>
      </c>
      <c r="V151" s="56">
        <v>0</v>
      </c>
      <c r="W151" s="56">
        <v>0</v>
      </c>
      <c r="X151" s="56">
        <v>0</v>
      </c>
      <c r="Y151" s="56">
        <v>0</v>
      </c>
      <c r="Z151" s="57">
        <v>0</v>
      </c>
      <c r="AA151" s="58">
        <v>0</v>
      </c>
      <c r="AB151" s="59">
        <v>0</v>
      </c>
      <c r="AC151" s="237">
        <f t="shared" si="163"/>
        <v>0</v>
      </c>
      <c r="AD151" s="263"/>
      <c r="AE151" s="258"/>
    </row>
    <row r="152" spans="1:31" ht="15" customHeight="1" x14ac:dyDescent="0.2">
      <c r="A152" s="288" t="s">
        <v>210</v>
      </c>
      <c r="B152" s="84">
        <v>0</v>
      </c>
      <c r="C152" s="60">
        <v>0</v>
      </c>
      <c r="D152" s="60">
        <v>0</v>
      </c>
      <c r="E152" s="60">
        <v>0</v>
      </c>
      <c r="F152" s="60">
        <v>0</v>
      </c>
      <c r="G152" s="60">
        <v>0</v>
      </c>
      <c r="H152" s="103">
        <v>0</v>
      </c>
      <c r="I152" s="114">
        <v>0</v>
      </c>
      <c r="J152" s="125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60">
        <v>0</v>
      </c>
      <c r="V152" s="60">
        <v>0</v>
      </c>
      <c r="W152" s="60">
        <v>0</v>
      </c>
      <c r="X152" s="60">
        <v>0</v>
      </c>
      <c r="Y152" s="60">
        <v>0</v>
      </c>
      <c r="Z152" s="61">
        <v>0</v>
      </c>
      <c r="AA152" s="62">
        <v>0</v>
      </c>
      <c r="AB152" s="63">
        <v>0</v>
      </c>
      <c r="AC152" s="7">
        <f t="shared" si="163"/>
        <v>0</v>
      </c>
      <c r="AD152" s="272"/>
      <c r="AE152" s="273"/>
    </row>
    <row r="153" spans="1:31" ht="15" customHeight="1" x14ac:dyDescent="0.2">
      <c r="A153" s="81" t="s">
        <v>71</v>
      </c>
      <c r="B153" s="72">
        <f t="shared" ref="B153:O153" si="164">SUM(B147:B152)</f>
        <v>0</v>
      </c>
      <c r="C153" s="30">
        <f t="shared" si="164"/>
        <v>0</v>
      </c>
      <c r="D153" s="30">
        <f t="shared" si="164"/>
        <v>0</v>
      </c>
      <c r="E153" s="30">
        <f>SUM(E147:E152)</f>
        <v>0</v>
      </c>
      <c r="F153" s="30">
        <f>SUM(F147:F152)</f>
        <v>0</v>
      </c>
      <c r="G153" s="30">
        <f t="shared" si="164"/>
        <v>0</v>
      </c>
      <c r="H153" s="95">
        <f t="shared" si="164"/>
        <v>0</v>
      </c>
      <c r="I153" s="106">
        <f>SUM(I147:I152)</f>
        <v>0</v>
      </c>
      <c r="J153" s="117">
        <f t="shared" si="164"/>
        <v>0</v>
      </c>
      <c r="K153" s="30">
        <f>SUM(K147:K152)</f>
        <v>0</v>
      </c>
      <c r="L153" s="30">
        <f>SUM(L147:L152)</f>
        <v>0</v>
      </c>
      <c r="M153" s="30">
        <f t="shared" si="164"/>
        <v>0</v>
      </c>
      <c r="N153" s="30">
        <f>SUM(N147:N152)</f>
        <v>0</v>
      </c>
      <c r="O153" s="30">
        <f t="shared" si="164"/>
        <v>0</v>
      </c>
      <c r="P153" s="30">
        <f t="shared" ref="P153" si="165">SUM(P147:P152)</f>
        <v>0</v>
      </c>
      <c r="Q153" s="30">
        <f t="shared" ref="Q153:W153" si="166">SUM(Q147:Q152)</f>
        <v>0</v>
      </c>
      <c r="R153" s="30">
        <f>SUM(R147:R152)</f>
        <v>0</v>
      </c>
      <c r="S153" s="30">
        <f t="shared" si="166"/>
        <v>0</v>
      </c>
      <c r="T153" s="30">
        <f t="shared" si="166"/>
        <v>0</v>
      </c>
      <c r="U153" s="30">
        <f t="shared" si="166"/>
        <v>0</v>
      </c>
      <c r="V153" s="30">
        <f t="shared" ref="V153" si="167">SUM(V147:V152)</f>
        <v>0</v>
      </c>
      <c r="W153" s="30">
        <f t="shared" si="166"/>
        <v>0</v>
      </c>
      <c r="X153" s="30">
        <f t="shared" ref="X153" si="168">SUM(X147:X152)</f>
        <v>0</v>
      </c>
      <c r="Y153" s="30">
        <f>SUM(Y147:Y152)</f>
        <v>0</v>
      </c>
      <c r="Z153" s="31">
        <f>SUM(Z147:Z152)</f>
        <v>0</v>
      </c>
      <c r="AA153" s="32">
        <f>SUM(AA147:AA152)</f>
        <v>0</v>
      </c>
      <c r="AB153" s="33">
        <f>SUM(AB147:AB152)</f>
        <v>0</v>
      </c>
      <c r="AC153" s="8">
        <f t="shared" si="163"/>
        <v>0</v>
      </c>
      <c r="AD153" s="126"/>
      <c r="AE153" s="16"/>
    </row>
    <row r="154" spans="1:31" ht="15" customHeight="1" x14ac:dyDescent="0.2">
      <c r="A154" s="285" t="s">
        <v>72</v>
      </c>
      <c r="B154" s="82">
        <v>0</v>
      </c>
      <c r="C154" s="52">
        <v>0</v>
      </c>
      <c r="D154" s="52">
        <v>0</v>
      </c>
      <c r="E154" s="52">
        <v>0</v>
      </c>
      <c r="F154" s="52">
        <v>0</v>
      </c>
      <c r="G154" s="52">
        <v>0</v>
      </c>
      <c r="H154" s="101">
        <f>SUM(B154:F154)</f>
        <v>0</v>
      </c>
      <c r="I154" s="112">
        <v>0</v>
      </c>
      <c r="J154" s="123">
        <v>0</v>
      </c>
      <c r="K154" s="52">
        <v>0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2">
        <v>0</v>
      </c>
      <c r="T154" s="52">
        <v>0</v>
      </c>
      <c r="U154" s="52">
        <v>0</v>
      </c>
      <c r="V154" s="52">
        <v>0</v>
      </c>
      <c r="W154" s="52">
        <v>0</v>
      </c>
      <c r="X154" s="52">
        <v>0</v>
      </c>
      <c r="Y154" s="52">
        <v>0</v>
      </c>
      <c r="Z154" s="53">
        <f>SUM(J154:X154)</f>
        <v>0</v>
      </c>
      <c r="AA154" s="54">
        <v>0</v>
      </c>
      <c r="AB154" s="55">
        <v>0</v>
      </c>
      <c r="AC154" s="8">
        <f t="shared" si="163"/>
        <v>0</v>
      </c>
      <c r="AD154" s="265"/>
      <c r="AE154" s="266"/>
    </row>
    <row r="155" spans="1:31" ht="15" customHeight="1" x14ac:dyDescent="0.2">
      <c r="A155" s="285" t="s">
        <v>73</v>
      </c>
      <c r="B155" s="72">
        <f t="shared" ref="B155:O155" si="169">SUM(B153+B154)</f>
        <v>0</v>
      </c>
      <c r="C155" s="30">
        <f t="shared" si="169"/>
        <v>0</v>
      </c>
      <c r="D155" s="30">
        <f t="shared" si="169"/>
        <v>0</v>
      </c>
      <c r="E155" s="30">
        <f>SUM(E153+E154)</f>
        <v>0</v>
      </c>
      <c r="F155" s="30">
        <f>SUM(F153+F154)</f>
        <v>0</v>
      </c>
      <c r="G155" s="30">
        <f t="shared" si="169"/>
        <v>0</v>
      </c>
      <c r="H155" s="95">
        <f t="shared" si="169"/>
        <v>0</v>
      </c>
      <c r="I155" s="106">
        <f>SUM(I153+I154)</f>
        <v>0</v>
      </c>
      <c r="J155" s="117">
        <f t="shared" si="169"/>
        <v>0</v>
      </c>
      <c r="K155" s="30">
        <f>SUM(K153+K154)</f>
        <v>0</v>
      </c>
      <c r="L155" s="30">
        <f>SUM(L153+L154)</f>
        <v>0</v>
      </c>
      <c r="M155" s="30">
        <f t="shared" si="169"/>
        <v>0</v>
      </c>
      <c r="N155" s="30">
        <f>SUM(N153+N154)</f>
        <v>0</v>
      </c>
      <c r="O155" s="30">
        <f t="shared" si="169"/>
        <v>0</v>
      </c>
      <c r="P155" s="30">
        <f t="shared" ref="P155" si="170">SUM(P153+P154)</f>
        <v>0</v>
      </c>
      <c r="Q155" s="30">
        <f t="shared" ref="Q155:W155" si="171">SUM(Q153+Q154)</f>
        <v>0</v>
      </c>
      <c r="R155" s="30">
        <f>SUM(R153+R154)</f>
        <v>0</v>
      </c>
      <c r="S155" s="30">
        <f t="shared" si="171"/>
        <v>0</v>
      </c>
      <c r="T155" s="30">
        <f t="shared" si="171"/>
        <v>0</v>
      </c>
      <c r="U155" s="30">
        <f t="shared" si="171"/>
        <v>0</v>
      </c>
      <c r="V155" s="30">
        <f t="shared" ref="V155" si="172">SUM(V153+V154)</f>
        <v>0</v>
      </c>
      <c r="W155" s="30">
        <f t="shared" si="171"/>
        <v>0</v>
      </c>
      <c r="X155" s="30">
        <f t="shared" ref="X155" si="173">SUM(X153+X154)</f>
        <v>0</v>
      </c>
      <c r="Y155" s="30">
        <f>SUM(Y153+Y154)</f>
        <v>0</v>
      </c>
      <c r="Z155" s="31">
        <f>SUM(Z153+Z154)</f>
        <v>0</v>
      </c>
      <c r="AA155" s="32">
        <f>SUM(AA153,AA154)</f>
        <v>0</v>
      </c>
      <c r="AB155" s="33">
        <f>SUM(AB153+AB154)</f>
        <v>0</v>
      </c>
      <c r="AC155" s="8">
        <f t="shared" si="163"/>
        <v>0</v>
      </c>
      <c r="AD155" s="265"/>
      <c r="AE155" s="266"/>
    </row>
    <row r="156" spans="1:31" ht="15" customHeight="1" thickBot="1" x14ac:dyDescent="0.25">
      <c r="A156" s="289" t="s">
        <v>74</v>
      </c>
      <c r="B156" s="80">
        <f t="shared" ref="B156:O156" si="174">SUM(B145,B155)</f>
        <v>0</v>
      </c>
      <c r="C156" s="49">
        <f t="shared" si="174"/>
        <v>0</v>
      </c>
      <c r="D156" s="49">
        <f t="shared" si="174"/>
        <v>0</v>
      </c>
      <c r="E156" s="49">
        <f>SUM(E145,E155)</f>
        <v>0</v>
      </c>
      <c r="F156" s="49">
        <f>SUM(F145,F155)</f>
        <v>0</v>
      </c>
      <c r="G156" s="49">
        <f t="shared" si="174"/>
        <v>0</v>
      </c>
      <c r="H156" s="100">
        <f t="shared" si="174"/>
        <v>0</v>
      </c>
      <c r="I156" s="111">
        <f>SUM(I145,I155)</f>
        <v>0</v>
      </c>
      <c r="J156" s="122">
        <f t="shared" si="174"/>
        <v>0</v>
      </c>
      <c r="K156" s="49">
        <f>SUM(K145,K155)</f>
        <v>0</v>
      </c>
      <c r="L156" s="49">
        <f>SUM(L145,L155)</f>
        <v>0</v>
      </c>
      <c r="M156" s="49">
        <f t="shared" si="174"/>
        <v>0</v>
      </c>
      <c r="N156" s="49">
        <f>SUM(N145,N155)</f>
        <v>0</v>
      </c>
      <c r="O156" s="49">
        <f t="shared" si="174"/>
        <v>0</v>
      </c>
      <c r="P156" s="49">
        <f t="shared" ref="P156" si="175">SUM(P145,P155)</f>
        <v>0</v>
      </c>
      <c r="Q156" s="49">
        <f t="shared" ref="Q156:W156" si="176">SUM(Q145,Q155)</f>
        <v>0</v>
      </c>
      <c r="R156" s="49">
        <f>SUM(R145,R155)</f>
        <v>0</v>
      </c>
      <c r="S156" s="49">
        <f t="shared" si="176"/>
        <v>0</v>
      </c>
      <c r="T156" s="49">
        <f t="shared" si="176"/>
        <v>0</v>
      </c>
      <c r="U156" s="49">
        <f t="shared" si="176"/>
        <v>0</v>
      </c>
      <c r="V156" s="49">
        <f t="shared" ref="V156" si="177">SUM(V145,V155)</f>
        <v>0</v>
      </c>
      <c r="W156" s="49">
        <f t="shared" si="176"/>
        <v>0</v>
      </c>
      <c r="X156" s="49">
        <f t="shared" ref="X156" si="178">SUM(X145,X155)</f>
        <v>0</v>
      </c>
      <c r="Y156" s="49">
        <f>SUM(Y145,Y155)</f>
        <v>0</v>
      </c>
      <c r="Z156" s="50">
        <f>SUM(Z145,Z155)</f>
        <v>0</v>
      </c>
      <c r="AA156" s="51">
        <f>SUM(AA145,AA155)</f>
        <v>166436</v>
      </c>
      <c r="AB156" s="51">
        <f>SUM(AB145,AB155)</f>
        <v>0</v>
      </c>
      <c r="AC156" s="11">
        <f t="shared" si="163"/>
        <v>166436</v>
      </c>
      <c r="AD156" s="130"/>
      <c r="AE156" s="132"/>
    </row>
    <row r="158" spans="1:31" ht="15" customHeight="1" x14ac:dyDescent="0.2">
      <c r="Z158" s="64" t="s">
        <v>302</v>
      </c>
      <c r="AA158" s="64">
        <v>3300000</v>
      </c>
    </row>
    <row r="159" spans="1:31" ht="15" customHeight="1" x14ac:dyDescent="0.2">
      <c r="Z159" s="64" t="s">
        <v>303</v>
      </c>
      <c r="AA159" s="64">
        <v>1420864</v>
      </c>
    </row>
  </sheetData>
  <mergeCells count="4">
    <mergeCell ref="AD4:AE4"/>
    <mergeCell ref="A4:A6"/>
    <mergeCell ref="H5:H6"/>
    <mergeCell ref="Z5:Z6"/>
  </mergeCells>
  <phoneticPr fontId="3"/>
  <printOptions horizontalCentered="1"/>
  <pageMargins left="0.19685039370078741" right="0.19685039370078741" top="0.27559055118110237" bottom="0.23622047244094491" header="0.19685039370078741" footer="0.19685039370078741"/>
  <pageSetup paperSize="8" scale="44" fitToHeight="2" orientation="landscape" copies="2" r:id="rId1"/>
  <headerFooter alignWithMargins="0"/>
  <ignoredErrors>
    <ignoredError sqref="Z82 Z86 AC111 Z97 Z120 H139 AC32 H32 H40 H42 AC139 Z22 AC18:AC19 Z13:Z19 H97 AA155 Z130:AA130 Z25 AC40:AC42 AC45 AC130 Z28:Z45" formula="1"/>
    <ignoredError sqref="Z131:Z133 Z136:Z138 Z140 Z154" formulaRange="1"/>
    <ignoredError sqref="Z139 H130" formula="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正味財産予算書 (様式) </vt:lpstr>
      <vt:lpstr>正味財産予算書内訳表 (様式)</vt:lpstr>
      <vt:lpstr>Sheet1</vt:lpstr>
      <vt:lpstr>'正味財産予算書 (様式) '!Print_Area</vt:lpstr>
      <vt:lpstr>'正味財産予算書内訳表 (様式)'!Print_Area</vt:lpstr>
      <vt:lpstr>'正味財産予算書 (様式) '!Print_Titles</vt:lpstr>
      <vt:lpstr>'正味財産予算書内訳表 (様式)'!Print_Titles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Shigeki</cp:lastModifiedBy>
  <cp:lastPrinted>2014-10-16T14:24:35Z</cp:lastPrinted>
  <dcterms:created xsi:type="dcterms:W3CDTF">2008-10-27T05:07:07Z</dcterms:created>
  <dcterms:modified xsi:type="dcterms:W3CDTF">2014-10-17T14:19:54Z</dcterms:modified>
</cp:coreProperties>
</file>